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2"/>
  <workbookPr codeName="ThisWorkbook"/>
  <mc:AlternateContent xmlns:mc="http://schemas.openxmlformats.org/markup-compatibility/2006">
    <mc:Choice Requires="x15">
      <x15ac:absPath xmlns:x15ac="http://schemas.microsoft.com/office/spreadsheetml/2010/11/ac" url="https://ihiturboamerica358-my.sharepoint.com/personal/chad_watton_ihi-turbo_com/Documents/Work/Approved for Use SPC Sheets/Blank_Statistical_Worksheets/Approved for Use SPC Sheets/"/>
    </mc:Choice>
  </mc:AlternateContent>
  <xr:revisionPtr revIDLastSave="0" documentId="14_{2E34E82D-11EB-4A1A-A586-85ABE54E1AC4}" xr6:coauthVersionLast="47" xr6:coauthVersionMax="47" xr10:uidLastSave="{00000000-0000-0000-0000-000000000000}"/>
  <bookViews>
    <workbookView xWindow="-120" yWindow="-120" windowWidth="29040" windowHeight="15840" tabRatio="895" xr2:uid="{00000000-000D-0000-FFFF-FFFF00000000}"/>
  </bookViews>
  <sheets>
    <sheet name="Lab SPC Sheet" sheetId="1949" r:id="rId1"/>
  </sheets>
  <definedNames>
    <definedName name="Feature" localSheetId="0">'Lab SPC Sheet'!$B$8:$U$8</definedName>
    <definedName name="Feature">#REF!</definedName>
    <definedName name="_xlnm.Print_Area" localSheetId="0">'Lab SPC Sheet'!$A$1:$U$67</definedName>
    <definedName name="STD" localSheetId="0">'Lab SPC Sheet'!$B$52:$U$52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5" i="1949" l="1"/>
  <c r="Q55" i="1949"/>
  <c r="R55" i="1949"/>
  <c r="S55" i="1949"/>
  <c r="T55" i="1949"/>
  <c r="U55" i="1949"/>
  <c r="C45" i="1949"/>
  <c r="C47" i="1949" s="1"/>
  <c r="D45" i="1949"/>
  <c r="D47" i="1949" s="1"/>
  <c r="E45" i="1949"/>
  <c r="E46" i="1949" s="1"/>
  <c r="F45" i="1949"/>
  <c r="F46" i="1949" s="1"/>
  <c r="G45" i="1949"/>
  <c r="G46" i="1949" s="1"/>
  <c r="H45" i="1949"/>
  <c r="H46" i="1949" s="1"/>
  <c r="I45" i="1949"/>
  <c r="I46" i="1949" s="1"/>
  <c r="J45" i="1949"/>
  <c r="J46" i="1949" s="1"/>
  <c r="K45" i="1949"/>
  <c r="K46" i="1949" s="1"/>
  <c r="L45" i="1949"/>
  <c r="L46" i="1949" s="1"/>
  <c r="M45" i="1949"/>
  <c r="M47" i="1949" s="1"/>
  <c r="N45" i="1949"/>
  <c r="N47" i="1949" s="1"/>
  <c r="O45" i="1949"/>
  <c r="O46" i="1949" s="1"/>
  <c r="P45" i="1949"/>
  <c r="P46" i="1949" s="1"/>
  <c r="Q45" i="1949"/>
  <c r="Q46" i="1949" s="1"/>
  <c r="R45" i="1949"/>
  <c r="R46" i="1949" s="1"/>
  <c r="S45" i="1949"/>
  <c r="S46" i="1949" s="1"/>
  <c r="T45" i="1949"/>
  <c r="T46" i="1949" s="1"/>
  <c r="U45" i="1949"/>
  <c r="U46" i="1949" s="1"/>
  <c r="C46" i="1949"/>
  <c r="D46" i="1949"/>
  <c r="D55" i="1949" s="1"/>
  <c r="C48" i="1949"/>
  <c r="D48" i="1949"/>
  <c r="E48" i="1949"/>
  <c r="F48" i="1949"/>
  <c r="G48" i="1949"/>
  <c r="H48" i="1949"/>
  <c r="I48" i="1949"/>
  <c r="J48" i="1949"/>
  <c r="K48" i="1949"/>
  <c r="L48" i="1949"/>
  <c r="M48" i="1949"/>
  <c r="N48" i="1949"/>
  <c r="O48" i="1949"/>
  <c r="P48" i="1949"/>
  <c r="Q48" i="1949"/>
  <c r="R48" i="1949"/>
  <c r="S48" i="1949"/>
  <c r="T48" i="1949"/>
  <c r="U48" i="1949"/>
  <c r="C49" i="1949"/>
  <c r="D49" i="1949"/>
  <c r="E49" i="1949"/>
  <c r="F49" i="1949"/>
  <c r="G49" i="1949"/>
  <c r="H49" i="1949"/>
  <c r="I49" i="1949"/>
  <c r="J49" i="1949"/>
  <c r="K49" i="1949"/>
  <c r="L49" i="1949"/>
  <c r="M49" i="1949"/>
  <c r="N49" i="1949"/>
  <c r="O49" i="1949"/>
  <c r="P49" i="1949"/>
  <c r="Q49" i="1949"/>
  <c r="R49" i="1949"/>
  <c r="S49" i="1949"/>
  <c r="T49" i="1949"/>
  <c r="U49" i="1949"/>
  <c r="C51" i="1949"/>
  <c r="D51" i="1949"/>
  <c r="E51" i="1949"/>
  <c r="F51" i="1949"/>
  <c r="G51" i="1949"/>
  <c r="H51" i="1949"/>
  <c r="I51" i="1949"/>
  <c r="J51" i="1949"/>
  <c r="K51" i="1949"/>
  <c r="L51" i="1949"/>
  <c r="M51" i="1949"/>
  <c r="N51" i="1949"/>
  <c r="O51" i="1949"/>
  <c r="P51" i="1949"/>
  <c r="Q51" i="1949"/>
  <c r="R51" i="1949"/>
  <c r="S51" i="1949"/>
  <c r="T51" i="1949"/>
  <c r="U51" i="1949"/>
  <c r="C52" i="1949"/>
  <c r="D52" i="1949"/>
  <c r="E52" i="1949"/>
  <c r="F52" i="1949"/>
  <c r="G52" i="1949"/>
  <c r="H52" i="1949"/>
  <c r="I52" i="1949"/>
  <c r="J52" i="1949"/>
  <c r="K52" i="1949"/>
  <c r="L52" i="1949"/>
  <c r="M52" i="1949"/>
  <c r="N52" i="1949"/>
  <c r="O52" i="1949"/>
  <c r="P52" i="1949"/>
  <c r="Q52" i="1949"/>
  <c r="R52" i="1949"/>
  <c r="S52" i="1949"/>
  <c r="T52" i="1949"/>
  <c r="U52" i="1949"/>
  <c r="C53" i="1949"/>
  <c r="D53" i="1949"/>
  <c r="E53" i="1949"/>
  <c r="F53" i="1949"/>
  <c r="G53" i="1949"/>
  <c r="H53" i="1949"/>
  <c r="I53" i="1949"/>
  <c r="J53" i="1949"/>
  <c r="K53" i="1949"/>
  <c r="L53" i="1949"/>
  <c r="M53" i="1949"/>
  <c r="N53" i="1949"/>
  <c r="O53" i="1949"/>
  <c r="P53" i="1949"/>
  <c r="Q53" i="1949"/>
  <c r="R53" i="1949"/>
  <c r="S53" i="1949"/>
  <c r="T53" i="1949"/>
  <c r="U53" i="1949"/>
  <c r="B51" i="1949"/>
  <c r="B52" i="1949"/>
  <c r="B45" i="1949"/>
  <c r="B47" i="1949" s="1"/>
  <c r="B48" i="1949"/>
  <c r="B49" i="1949"/>
  <c r="B53" i="1949"/>
  <c r="G55" i="1949" l="1"/>
  <c r="C56" i="1949"/>
  <c r="O56" i="1949"/>
  <c r="P47" i="1949"/>
  <c r="O47" i="1949"/>
  <c r="O55" i="1949" s="1"/>
  <c r="L56" i="1949"/>
  <c r="J56" i="1949"/>
  <c r="K56" i="1949"/>
  <c r="I56" i="1949"/>
  <c r="H56" i="1949"/>
  <c r="G47" i="1949"/>
  <c r="T56" i="1949"/>
  <c r="U56" i="1949"/>
  <c r="H47" i="1949"/>
  <c r="F56" i="1949"/>
  <c r="F47" i="1949"/>
  <c r="F55" i="1949" s="1"/>
  <c r="Q56" i="1949"/>
  <c r="E56" i="1949"/>
  <c r="E47" i="1949"/>
  <c r="S56" i="1949"/>
  <c r="P56" i="1949"/>
  <c r="D56" i="1949"/>
  <c r="G56" i="1949"/>
  <c r="B56" i="1949"/>
  <c r="N56" i="1949"/>
  <c r="R56" i="1949"/>
  <c r="M56" i="1949"/>
  <c r="B46" i="1949"/>
  <c r="N54" i="1949"/>
  <c r="N55" i="1949" s="1"/>
  <c r="U54" i="1949"/>
  <c r="I54" i="1949"/>
  <c r="T54" i="1949"/>
  <c r="H54" i="1949"/>
  <c r="H55" i="1949" s="1"/>
  <c r="S54" i="1949"/>
  <c r="G54" i="1949"/>
  <c r="U50" i="1949"/>
  <c r="I50" i="1949"/>
  <c r="T50" i="1949"/>
  <c r="H50" i="1949"/>
  <c r="S50" i="1949"/>
  <c r="G50" i="1949"/>
  <c r="N50" i="1949"/>
  <c r="U47" i="1949"/>
  <c r="M50" i="1949"/>
  <c r="T47" i="1949"/>
  <c r="L50" i="1949"/>
  <c r="R47" i="1949"/>
  <c r="R50" i="1949"/>
  <c r="Q50" i="1949"/>
  <c r="S47" i="1949"/>
  <c r="K50" i="1949"/>
  <c r="R54" i="1949"/>
  <c r="C50" i="1949"/>
  <c r="F50" i="1949"/>
  <c r="E50" i="1949"/>
  <c r="F54" i="1949"/>
  <c r="O50" i="1949"/>
  <c r="Q47" i="1949"/>
  <c r="Q54" i="1949"/>
  <c r="E54" i="1949"/>
  <c r="E55" i="1949" s="1"/>
  <c r="P54" i="1949"/>
  <c r="D54" i="1949"/>
  <c r="K54" i="1949"/>
  <c r="K55" i="1949" s="1"/>
  <c r="O54" i="1949"/>
  <c r="C54" i="1949"/>
  <c r="C55" i="1949" s="1"/>
  <c r="J54" i="1949"/>
  <c r="I47" i="1949"/>
  <c r="I55" i="1949" s="1"/>
  <c r="D50" i="1949"/>
  <c r="M54" i="1949"/>
  <c r="P50" i="1949"/>
  <c r="L54" i="1949"/>
  <c r="L47" i="1949"/>
  <c r="L55" i="1949" s="1"/>
  <c r="K47" i="1949"/>
  <c r="J50" i="1949"/>
  <c r="J47" i="1949"/>
  <c r="J55" i="1949" s="1"/>
  <c r="B54" i="1949"/>
  <c r="B55" i="1949" s="1"/>
  <c r="N46" i="1949"/>
  <c r="M46" i="1949"/>
  <c r="M55" i="1949" s="1"/>
  <c r="B50" i="1949"/>
</calcChain>
</file>

<file path=xl/sharedStrings.xml><?xml version="1.0" encoding="utf-8"?>
<sst xmlns="http://schemas.openxmlformats.org/spreadsheetml/2006/main" count="72" uniqueCount="70">
  <si>
    <t>MIN</t>
  </si>
  <si>
    <t>MAX</t>
  </si>
  <si>
    <t>RANG</t>
  </si>
  <si>
    <t>AVE</t>
  </si>
  <si>
    <t>Part Number</t>
  </si>
  <si>
    <t>Part Name</t>
  </si>
  <si>
    <t>Date</t>
  </si>
  <si>
    <t>Report Author</t>
  </si>
  <si>
    <t>Inspector</t>
  </si>
  <si>
    <t>(H54-H52)/(3*H53)</t>
  </si>
  <si>
    <t>TOL</t>
  </si>
  <si>
    <t>CP</t>
  </si>
  <si>
    <t>MINA(((G48+G54/2)-G52),(G52-(G48-G54/2)))/(6*G53)</t>
  </si>
  <si>
    <t>SPC Worksheet</t>
  </si>
  <si>
    <t>Comment</t>
  </si>
  <si>
    <t>Formulas</t>
  </si>
  <si>
    <t>1</t>
  </si>
  <si>
    <t>4</t>
  </si>
  <si>
    <t>2</t>
  </si>
  <si>
    <t>3</t>
  </si>
  <si>
    <t>5</t>
  </si>
  <si>
    <t>6</t>
  </si>
  <si>
    <t>7</t>
  </si>
  <si>
    <t>8</t>
  </si>
  <si>
    <t>9</t>
  </si>
  <si>
    <t>10</t>
  </si>
  <si>
    <t>11</t>
  </si>
  <si>
    <t>12</t>
  </si>
  <si>
    <t>13</t>
  </si>
  <si>
    <t>14</t>
  </si>
  <si>
    <t>15</t>
  </si>
  <si>
    <t>16</t>
  </si>
  <si>
    <t>17</t>
  </si>
  <si>
    <t>18</t>
  </si>
  <si>
    <t>19</t>
  </si>
  <si>
    <t>20</t>
  </si>
  <si>
    <t>21</t>
  </si>
  <si>
    <t>22</t>
  </si>
  <si>
    <t>23</t>
  </si>
  <si>
    <t>24</t>
  </si>
  <si>
    <t>25</t>
  </si>
  <si>
    <t>27</t>
  </si>
  <si>
    <t>28</t>
  </si>
  <si>
    <t>29</t>
  </si>
  <si>
    <t>30</t>
  </si>
  <si>
    <t>One Sided Ppk</t>
  </si>
  <si>
    <t>Two Sided Ppk</t>
  </si>
  <si>
    <t xml:space="preserve">Nominal </t>
  </si>
  <si>
    <t>USL</t>
  </si>
  <si>
    <t>LSL</t>
  </si>
  <si>
    <t>STD.P</t>
  </si>
  <si>
    <t>Cpk</t>
  </si>
  <si>
    <t>Cg (Type 1 Gage)</t>
  </si>
  <si>
    <t>It is important to note that the Cpk calculations in Excel are only approximations and may not be entirely accurate.  Excel may not use the most up-to-date or accurate algorithms for calculating Cpk.    For more accurate Cpk calculations, it is recommended to use specialized statistical software such as Minitab. Minitab uses different algorithms and calculations to calculate Cpk and other statistical parameters, which can lead to more accurate results.</t>
  </si>
  <si>
    <t>Nominal</t>
  </si>
  <si>
    <t>Feature</t>
  </si>
  <si>
    <t>47.  -ZZ- Plane Parallelism to -A- Plane</t>
  </si>
  <si>
    <t>48.  Flatness of -ZZ-</t>
  </si>
  <si>
    <t>51.  H 203 True Position to -ABC-</t>
  </si>
  <si>
    <t>51.  H 203 True Position to -ABC-.Z</t>
  </si>
  <si>
    <t>51.  H 203 True Position to -ABC-.X</t>
  </si>
  <si>
    <t>51.  H 202 True Position to -ABC-</t>
  </si>
  <si>
    <t>51.  H 202 True Position to -ABC-.Z</t>
  </si>
  <si>
    <t>51.  H 202 True Position to -ABC-.X</t>
  </si>
  <si>
    <t>51.  H 201 True Position to -ABC-</t>
  </si>
  <si>
    <t>51.  H 201 True Position to -ABC-.Z</t>
  </si>
  <si>
    <t>51.  H 201 True Position to -ABC-.X</t>
  </si>
  <si>
    <t>51.  H 212 True Position to -ABC-</t>
  </si>
  <si>
    <t>51.  H 212 True Position to -ABC-.Z</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</si>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</sst>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3" x14ac:knownFonts="1">
    <font>
      <sz val="10"/>
      <name val="Arial"/>
    </font>
    <font>
      <sz val="8"/>
      <name val="Arial"/>
      <family val="2"/>
    </font>
    <font>
      <b/>
      <sz val="36"/>
      <color rgb="FF004F9F"/>
      <name val="Arial"/>
      <family val="2"/>
    </font>
    <font>
      <b/>
      <sz val="10"/>
      <color rgb="FF004F9F"/>
      <name val="Arial"/>
      <family val="2"/>
    </font>
    <font>
      <sz val="10"/>
      <color rgb="FF004F9F"/>
      <name val="Arial"/>
      <family val="2"/>
    </font>
    <font>
      <sz val="12"/>
      <color rgb="FF004F9F"/>
      <name val="Arial"/>
      <family val="2"/>
    </font>
    <font>
      <b/>
      <sz val="12"/>
      <color rgb="FF004F9F"/>
      <name val="Arial"/>
      <family val="2"/>
    </font>
    <font>
      <b/>
      <sz val="16"/>
      <color rgb="FF004F9F"/>
      <name val="Arial"/>
      <family val="2"/>
    </font>
    <font>
      <b/>
      <u/>
      <sz val="10"/>
      <color rgb="FF004F9F"/>
      <name val="Arial"/>
      <family val="2"/>
    </font>
    <font>
      <b/>
      <sz val="14"/>
      <color rgb="FF004F9F"/>
      <name val="Arial"/>
      <family val="2"/>
    </font>
    <font>
      <b/>
      <sz val="14"/>
      <color rgb="FF004F9F"/>
      <name val="Times New Roman"/>
      <family val="1"/>
    </font>
    <font>
      <sz val="11"/>
      <name val="Calibri"/>
      <family val="2"/>
    </font>
    <font>
      <b/>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s>
  <borders count="18">
    <border>
      <left/>
      <right/>
      <top/>
      <bottom/>
      <diagonal/>
    </border>
    <border>
      <left/>
      <right style="thin">
        <color indexed="64"/>
      </right>
      <top style="thin">
        <color indexed="64"/>
      </top>
      <bottom style="thin">
        <color indexed="64"/>
      </bottom>
      <diagonal/>
    </border>
    <border>
      <left/>
      <right/>
      <top style="thick">
        <color rgb="FF004F9F"/>
      </top>
      <bottom style="thick">
        <color rgb="FF004F9F"/>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4F9F"/>
      </left>
      <right style="thin">
        <color rgb="FF004F9F"/>
      </right>
      <top style="thin">
        <color rgb="FF004F9F"/>
      </top>
      <bottom style="thin">
        <color rgb="FF004F9F"/>
      </bottom>
      <diagonal/>
    </border>
    <border>
      <left style="thin">
        <color rgb="FF004F9F"/>
      </left>
      <right style="thin">
        <color rgb="FF004F9F"/>
      </right>
      <top style="thin">
        <color rgb="FF004F9F"/>
      </top>
      <bottom style="medium">
        <color rgb="FF004F9F"/>
      </bottom>
      <diagonal/>
    </border>
    <border>
      <left/>
      <right style="medium">
        <color rgb="FF004F9F"/>
      </right>
      <top style="thin">
        <color rgb="FF004F9F"/>
      </top>
      <bottom style="thin">
        <color rgb="FF004F9F"/>
      </bottom>
      <diagonal/>
    </border>
    <border>
      <left/>
      <right style="medium">
        <color rgb="FF004F9F"/>
      </right>
      <top style="thin">
        <color rgb="FF004F9F"/>
      </top>
      <bottom/>
      <diagonal/>
    </border>
    <border>
      <left/>
      <right style="thin">
        <color indexed="64"/>
      </right>
      <top style="thin">
        <color indexed="64"/>
      </top>
      <bottom/>
      <diagonal/>
    </border>
    <border>
      <left/>
      <right style="medium">
        <color rgb="FF004F9F"/>
      </right>
      <top/>
      <bottom style="thin">
        <color rgb="FF004F9F"/>
      </bottom>
      <diagonal/>
    </border>
    <border>
      <left/>
      <right/>
      <top style="thin">
        <color auto="1"/>
      </top>
      <bottom style="thin">
        <color auto="1"/>
      </bottom>
      <diagonal/>
    </border>
    <border>
      <left style="thin">
        <color rgb="FF000000"/>
      </left>
      <right/>
      <top style="thin">
        <color rgb="FF000000"/>
      </top>
      <bottom/>
      <diagonal/>
    </border>
    <border>
      <left style="thin">
        <color rgb="FF004F9F"/>
      </left>
      <right/>
      <top style="thin">
        <color rgb="FF004F9F"/>
      </top>
      <bottom style="thin">
        <color rgb="FF004F9F"/>
      </bottom>
      <diagonal/>
    </border>
    <border>
      <left style="thin">
        <color rgb="FF004F9F"/>
      </left>
      <right/>
      <top style="thin">
        <color rgb="FF004F9F"/>
      </top>
      <bottom style="medium">
        <color rgb="FF004F9F"/>
      </bottom>
      <diagonal/>
    </border>
    <border>
      <left/>
      <right style="thin">
        <color rgb="FF000000"/>
      </right>
      <top style="thin">
        <color rgb="FF000000"/>
      </top>
      <bottom/>
      <diagonal/>
    </border>
    <border>
      <left/>
      <right style="thin">
        <color rgb="FF004F9F"/>
      </right>
      <top style="thin">
        <color rgb="FF004F9F"/>
      </top>
      <bottom style="thin">
        <color rgb="FF004F9F"/>
      </bottom>
      <diagonal/>
    </border>
    <border>
      <left/>
      <right style="thin">
        <color rgb="FF004F9F"/>
      </right>
      <top style="thin">
        <color rgb="FF004F9F"/>
      </top>
      <bottom style="medium">
        <color rgb="FF004F9F"/>
      </bottom>
      <diagonal/>
    </border>
  </borders>
  <cellStyleXfs count="1">
    <xf numFmtId="0" fontId="0" fillId="0" borderId="0"/>
  </cellStyleXfs>
  <cellXfs count="41">
    <xf numFmtId="0" fontId="0" fillId="0" borderId="0" xfId="0"/>
    <xf numFmtId="0" fontId="0" fillId="0" borderId="0" xfId="0" applyAlignment="1">
      <alignment horizontal="center" vertical="center" wrapText="1"/>
    </xf>
    <xf numFmtId="0" fontId="0" fillId="0" borderId="0" xfId="0" applyAlignment="1">
      <alignment horizontal="center"/>
    </xf>
    <xf numFmtId="0" fontId="2" fillId="0" borderId="2" xfId="0" applyFont="1" applyBorder="1" applyAlignment="1">
      <alignment horizontal="left" vertical="center"/>
    </xf>
    <xf numFmtId="0" fontId="3" fillId="0" borderId="2" xfId="0" applyFont="1" applyBorder="1" applyAlignment="1">
      <alignment horizontal="center"/>
    </xf>
    <xf numFmtId="0" fontId="3" fillId="0" borderId="2" xfId="0" applyFont="1" applyBorder="1" applyAlignment="1">
      <alignment horizontal="center" vertical="center" wrapText="1"/>
    </xf>
    <xf numFmtId="0" fontId="3" fillId="0" borderId="2" xfId="0" applyFont="1" applyBorder="1"/>
    <xf numFmtId="0" fontId="4" fillId="3" borderId="0" xfId="0" applyFont="1" applyFill="1"/>
    <xf numFmtId="0" fontId="5" fillId="3" borderId="4" xfId="0" applyFont="1" applyFill="1" applyBorder="1" applyAlignment="1">
      <alignment horizontal="center" vertical="center" wrapText="1"/>
    </xf>
    <xf numFmtId="165" fontId="4" fillId="3" borderId="1" xfId="0" applyNumberFormat="1" applyFont="1" applyFill="1" applyBorder="1"/>
    <xf numFmtId="165" fontId="5" fillId="3" borderId="5" xfId="0" applyNumberFormat="1" applyFont="1" applyFill="1" applyBorder="1" applyAlignment="1">
      <alignment horizontal="center"/>
    </xf>
    <xf numFmtId="165" fontId="5" fillId="3" borderId="6" xfId="0" applyNumberFormat="1" applyFont="1" applyFill="1" applyBorder="1" applyAlignment="1">
      <alignment horizontal="center"/>
    </xf>
    <xf numFmtId="49" fontId="4" fillId="3" borderId="7" xfId="0" quotePrefix="1" applyNumberFormat="1" applyFont="1" applyFill="1" applyBorder="1" applyAlignment="1">
      <alignment horizontal="center"/>
    </xf>
    <xf numFmtId="0" fontId="7" fillId="3" borderId="0" xfId="0" applyFont="1" applyFill="1" applyAlignment="1">
      <alignment horizontal="left"/>
    </xf>
    <xf numFmtId="0" fontId="8" fillId="3" borderId="0" xfId="0" applyFont="1" applyFill="1" applyAlignment="1">
      <alignment horizontal="center" vertical="center" wrapText="1"/>
    </xf>
    <xf numFmtId="0" fontId="3" fillId="3" borderId="0" xfId="0" applyFont="1" applyFill="1" applyAlignment="1">
      <alignment horizontal="center" vertical="center" wrapText="1"/>
    </xf>
    <xf numFmtId="0" fontId="9" fillId="3" borderId="0" xfId="0" applyFont="1" applyFill="1" applyAlignment="1">
      <alignment horizontal="left"/>
    </xf>
    <xf numFmtId="0" fontId="10" fillId="3" borderId="0" xfId="0" applyFont="1" applyFill="1" applyAlignment="1">
      <alignment horizontal="left"/>
    </xf>
    <xf numFmtId="49" fontId="4" fillId="3" borderId="8" xfId="0" quotePrefix="1" applyNumberFormat="1" applyFont="1" applyFill="1" applyBorder="1" applyAlignment="1">
      <alignment horizontal="center"/>
    </xf>
    <xf numFmtId="49" fontId="4" fillId="3" borderId="10" xfId="0" quotePrefix="1" applyNumberFormat="1" applyFont="1" applyFill="1" applyBorder="1" applyAlignment="1">
      <alignment horizontal="center"/>
    </xf>
    <xf numFmtId="165" fontId="4" fillId="3" borderId="3" xfId="0" applyNumberFormat="1" applyFont="1" applyFill="1" applyBorder="1"/>
    <xf numFmtId="49" fontId="4" fillId="3" borderId="11" xfId="0" quotePrefix="1" applyNumberFormat="1" applyFont="1" applyFill="1" applyBorder="1" applyAlignment="1">
      <alignment horizontal="center"/>
    </xf>
    <xf numFmtId="0" fontId="0" fillId="4" borderId="11" xfId="0" applyFill="1" applyBorder="1" applyAlignment="1">
      <alignment horizontal="center"/>
    </xf>
    <xf numFmtId="0" fontId="0" fillId="2" borderId="11" xfId="0" applyFill="1" applyBorder="1" applyAlignment="1">
      <alignment horizontal="center"/>
    </xf>
    <xf numFmtId="164" fontId="0" fillId="2" borderId="11" xfId="0" applyNumberFormat="1" applyFill="1" applyBorder="1" applyAlignment="1">
      <alignment horizontal="center" vertical="center" wrapText="1"/>
    </xf>
    <xf numFmtId="0" fontId="0" fillId="2" borderId="11" xfId="0" applyFill="1" applyBorder="1"/>
    <xf numFmtId="0" fontId="11" fillId="0" borderId="0" xfId="0" applyFont="1" applyAlignment="1">
      <alignment vertical="center" wrapText="1"/>
    </xf>
    <xf numFmtId="164" fontId="4" fillId="3" borderId="3" xfId="0" applyNumberFormat="1" applyFont="1" applyFill="1" applyBorder="1"/>
    <xf numFmtId="164" fontId="4" fillId="3" borderId="1" xfId="0" applyNumberFormat="1" applyFont="1" applyFill="1" applyBorder="1"/>
    <xf numFmtId="164" fontId="12" fillId="0" borderId="3" xfId="0" applyNumberFormat="1" applyFont="1" applyBorder="1" applyAlignment="1">
      <alignment horizontal="center"/>
    </xf>
    <xf numFmtId="164" fontId="12" fillId="0" borderId="1" xfId="0" applyNumberFormat="1" applyFont="1" applyBorder="1" applyAlignment="1">
      <alignment horizontal="center"/>
    </xf>
    <xf numFmtId="164" fontId="12" fillId="0" borderId="9" xfId="0" applyNumberFormat="1" applyFont="1" applyBorder="1" applyAlignment="1">
      <alignment horizontal="center"/>
    </xf>
    <xf numFmtId="0" fontId="6" fillId="3" borderId="12" xfId="0" applyFont="1" applyFill="1" applyBorder="1" applyAlignment="1">
      <alignment horizontal="center" vertical="center" wrapText="1"/>
    </xf>
    <xf numFmtId="49" fontId="6" fillId="3" borderId="13" xfId="0" quotePrefix="1" applyNumberFormat="1" applyFont="1" applyFill="1" applyBorder="1" applyAlignment="1">
      <alignment horizontal="center"/>
    </xf>
    <xf numFmtId="49" fontId="6" fillId="3" borderId="14" xfId="0" quotePrefix="1" applyNumberFormat="1" applyFont="1" applyFill="1" applyBorder="1" applyAlignment="1">
      <alignment horizontal="center"/>
    </xf>
    <xf numFmtId="0" fontId="6" fillId="3" borderId="15" xfId="0" applyFont="1" applyFill="1" applyBorder="1" applyAlignment="1">
      <alignment horizontal="center" vertical="center" wrapText="1"/>
    </xf>
    <xf numFmtId="49" fontId="6" fillId="3" borderId="16" xfId="0" quotePrefix="1" applyNumberFormat="1" applyFont="1" applyFill="1" applyBorder="1" applyAlignment="1">
      <alignment horizontal="center"/>
    </xf>
    <xf numFmtId="49" fontId="6" fillId="3" borderId="17" xfId="0" quotePrefix="1" applyNumberFormat="1" applyFont="1" applyFill="1" applyBorder="1" applyAlignment="1">
      <alignment horizontal="center"/>
    </xf>
    <xf numFmtId="0" fontId="4" fillId="3" borderId="0" xfId="0" applyFont="1" applyFill="1" applyAlignment="1">
      <alignment horizontal="left" vertical="top" wrapText="1"/>
    </xf>
    <xf numFmtId="14" fontId="9" fillId="3" borderId="0" xfId="0" applyNumberFormat="1" applyFont="1" applyFill="1" applyAlignment="1">
      <alignment horizontal="left"/>
    </xf>
    <xf numFmtId="0" fontId="7" fillId="3" borderId="0" xfId="0" applyFont="1" applyFill="1" applyAlignment="1">
      <alignment horizontal="left"/>
    </xf>
  </cellXfs>
  <cellStyles count="1">
    <cellStyle name="Normal" xfId="0" builtinId="0"/>
  </cellStyles>
  <dxfs count="2">
    <dxf>
      <font>
        <color rgb="FF9C0006"/>
      </font>
      <fill>
        <patternFill>
          <bgColor rgb="FFFFC7CE"/>
        </patternFill>
      </fill>
    </dxf>
    <dxf>
      <font>
        <b val="0"/>
        <i val="0"/>
        <color rgb="FF004F9F"/>
      </font>
      <fill>
        <patternFill patternType="none">
          <bgColor auto="1"/>
        </patternFill>
      </fill>
    </dxf>
  </dxfs>
  <tableStyles count="0" defaultTableStyle="TableStyleMedium2" defaultPivotStyle="PivotStyleLight16"/>
  <colors>
    <mruColors>
      <color rgb="FF004F9F"/>
      <color rgb="FF000000"/>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68035</xdr:rowOff>
    </xdr:from>
    <xdr:to>
      <xdr:col>0</xdr:col>
      <xdr:colOff>1496786</xdr:colOff>
      <xdr:row>0</xdr:row>
      <xdr:rowOff>639535</xdr:rowOff>
    </xdr:to>
    <xdr:pic>
      <xdr:nvPicPr>
        <xdr:cNvPr id="4" name="Picture 3">
          <a:extLst>
            <a:ext uri="{FF2B5EF4-FFF2-40B4-BE49-F238E27FC236}">
              <a16:creationId xmlns:a16="http://schemas.microsoft.com/office/drawing/2014/main" id="{7B1A7264-B8E3-8055-4740-36D7F0DE0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8035"/>
          <a:ext cx="1496786" cy="571500"/>
        </a:xfrm>
        <a:prstGeom prst="rect">
          <a:avLst/>
        </a:prstGeom>
      </xdr:spPr>
    </xdr:pic>
    <xdr:clientData/>
  </xdr:twoCellAnchor>
  <xdr:twoCellAnchor editAs="oneCell">
    <xdr:from>
      <xdr:col>17</xdr:col>
      <xdr:colOff>679326</xdr:colOff>
      <xdr:row>4</xdr:row>
      <xdr:rowOff>139784</xdr:rowOff>
    </xdr:from>
    <xdr:to>
      <xdr:col>20</xdr:col>
      <xdr:colOff>752322</xdr:colOff>
      <xdr:row>6</xdr:row>
      <xdr:rowOff>12355</xdr:rowOff>
    </xdr:to>
    <xdr:pic>
      <xdr:nvPicPr>
        <xdr:cNvPr id="6" name="Picture 5">
          <a:extLst>
            <a:ext uri="{FF2B5EF4-FFF2-40B4-BE49-F238E27FC236}">
              <a16:creationId xmlns:a16="http://schemas.microsoft.com/office/drawing/2014/main" id="{22654C18-C74D-F348-8AE3-A8BB569AAA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7683" y="2071998"/>
          <a:ext cx="2603925" cy="4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B049-479C-40A9-B838-88169DE8432E}">
  <sheetPr>
    <pageSetUpPr fitToPage="1"/>
  </sheetPr>
  <dimension ref="A1:V158"/>
  <sheetViews>
    <sheetView tabSelected="1" zoomScale="70" zoomScaleNormal="70" zoomScaleSheetLayoutView="55" workbookViewId="0">
      <selection activeCell="E69" sqref="E69"/>
    </sheetView>
  </sheetViews>
  <sheetFormatPr defaultColWidth="8.85546875" defaultRowHeight="12.75" x14ac:dyDescent="0.2"/>
  <cols>
    <col min="1" max="1" width="24.85546875" style="2" customWidth="1"/>
    <col min="2" max="5" width="12.7109375" style="2" customWidth="1"/>
    <col min="6" max="8" width="12.7109375" style="1" customWidth="1"/>
    <col min="9" max="12" width="12.7109375" customWidth="1"/>
    <col min="13" max="21" width="12.7109375" style="1" customWidth="1"/>
  </cols>
  <sheetData>
    <row r="1" spans="1:21" ht="56.25" customHeight="1" thickBot="1" x14ac:dyDescent="0.25"/>
    <row r="2" spans="1:21" ht="47.25" customHeight="1" thickTop="1" thickBot="1" x14ac:dyDescent="0.25">
      <c r="A2" s="3" t="s">
        <v>13</v>
      </c>
      <c r="B2" s="4"/>
      <c r="C2" s="4"/>
      <c r="D2" s="4"/>
      <c r="E2" s="4"/>
      <c r="F2" s="5"/>
      <c r="G2" s="5"/>
      <c r="H2" s="5"/>
      <c r="I2" s="6"/>
      <c r="J2" s="6"/>
      <c r="K2" s="6"/>
      <c r="L2" s="6"/>
      <c r="M2" s="5"/>
      <c r="N2" s="5"/>
      <c r="O2" s="3"/>
      <c r="P2" s="4"/>
      <c r="Q2" s="4"/>
      <c r="R2" s="4"/>
      <c r="S2" s="4"/>
      <c r="T2" s="5"/>
      <c r="U2" s="5"/>
    </row>
    <row r="3" spans="1:21" ht="23.25" customHeight="1" thickTop="1" x14ac:dyDescent="0.2"/>
    <row r="4" spans="1:21" ht="24.95" customHeight="1" x14ac:dyDescent="0.3">
      <c r="A4" s="13" t="s">
        <v>4</v>
      </c>
      <c r="B4" s="16"/>
      <c r="C4" s="16"/>
      <c r="D4" s="13"/>
      <c r="E4" s="13"/>
      <c r="F4" s="40" t="s">
        <v>7</v>
      </c>
      <c r="G4" s="40"/>
      <c r="H4" s="17"/>
      <c r="I4" s="16"/>
    </row>
    <row r="5" spans="1:21" ht="24.95" customHeight="1" x14ac:dyDescent="0.3">
      <c r="A5" s="13" t="s">
        <v>5</v>
      </c>
      <c r="B5" s="16"/>
      <c r="C5" s="16"/>
      <c r="D5" s="13"/>
      <c r="E5" s="13"/>
      <c r="F5" s="40" t="s">
        <v>8</v>
      </c>
      <c r="G5" s="40"/>
      <c r="H5" s="16"/>
      <c r="I5" s="16"/>
    </row>
    <row r="6" spans="1:21" ht="24.95" customHeight="1" x14ac:dyDescent="0.3">
      <c r="A6" s="13" t="s">
        <v>14</v>
      </c>
      <c r="B6" s="16"/>
      <c r="C6" s="16"/>
      <c r="D6" s="13"/>
      <c r="E6" s="13"/>
      <c r="F6" s="40" t="s">
        <v>6</v>
      </c>
      <c r="G6" s="40"/>
      <c r="H6" s="39"/>
      <c r="I6" s="39"/>
    </row>
    <row r="7" spans="1:21" ht="13.5" customHeight="1" x14ac:dyDescent="0.2">
      <c r="A7"/>
      <c r="B7"/>
      <c r="C7"/>
      <c r="D7"/>
      <c r="E7"/>
      <c r="F7"/>
      <c r="G7"/>
      <c r="H7"/>
      <c r="M7"/>
      <c r="N7"/>
    </row>
    <row r="8" spans="1:21" ht="120" customHeight="1" x14ac:dyDescent="0.2">
      <c r="A8" s="32" t="s">
        <v>55</v>
      </c>
      <c r="B8" s="8" t="s">
        <v>56</v>
      </c>
      <c r="C8" s="8" t="s">
        <v>57</v>
      </c>
      <c r="D8" s="8" t="e">
        <v>#NAME?</v>
      </c>
      <c r="E8" s="8" t="s">
        <v>58</v>
      </c>
      <c r="F8" s="8" t="s">
        <v>59</v>
      </c>
      <c r="G8" s="8" t="s">
        <v>60</v>
      </c>
      <c r="H8" s="8" t="s">
        <v>61</v>
      </c>
      <c r="I8" s="8" t="s">
        <v>62</v>
      </c>
      <c r="J8" s="8" t="s">
        <v>63</v>
      </c>
      <c r="K8" s="8" t="s">
        <v>64</v>
      </c>
      <c r="L8" s="8" t="s">
        <v>65</v>
      </c>
      <c r="M8" s="8" t="s">
        <v>66</v>
      </c>
      <c r="N8" s="8" t="s">
        <v>67</v>
      </c>
      <c r="O8" s="8" t="s">
        <v>68</v>
      </c>
      <c r="P8" s="35"/>
      <c r="Q8" s="8"/>
      <c r="R8" s="8"/>
      <c r="S8" s="8"/>
      <c r="T8" s="8"/>
      <c r="U8" s="8"/>
    </row>
    <row r="9" spans="1:21" ht="15.75" x14ac:dyDescent="0.25">
      <c r="A9" s="33" t="s">
        <v>54</v>
      </c>
      <c r="B9" s="10">
        <v>0</v>
      </c>
      <c r="C9" s="10">
        <v>0</v>
      </c>
      <c r="D9" s="10">
        <v>168</v>
      </c>
      <c r="E9" s="10">
        <v>0</v>
      </c>
      <c r="F9" s="10">
        <v>-80.399999300000005</v>
      </c>
      <c r="G9" s="10">
        <v>-46.84</v>
      </c>
      <c r="H9" s="10">
        <v>0</v>
      </c>
      <c r="I9" s="10">
        <v>33.000000700000001</v>
      </c>
      <c r="J9" s="10">
        <v>-46.84</v>
      </c>
      <c r="K9" s="10">
        <v>0</v>
      </c>
      <c r="L9" s="10">
        <v>116.0000007</v>
      </c>
      <c r="M9" s="10">
        <v>-39.700000000000003</v>
      </c>
      <c r="N9" s="10">
        <v>0</v>
      </c>
      <c r="O9" s="10">
        <v>-233.1999993</v>
      </c>
      <c r="P9" s="36"/>
      <c r="Q9" s="10"/>
      <c r="R9" s="10"/>
      <c r="S9" s="10"/>
      <c r="T9" s="10"/>
      <c r="U9" s="10"/>
    </row>
    <row r="10" spans="1:21" ht="15.75" x14ac:dyDescent="0.25">
      <c r="A10" s="33" t="s">
        <v>48</v>
      </c>
      <c r="B10" s="10">
        <v>0.5</v>
      </c>
      <c r="C10" s="10">
        <v>0.1</v>
      </c>
      <c r="D10" s="10">
        <v>0.2</v>
      </c>
      <c r="E10" s="10">
        <v>0.5</v>
      </c>
      <c r="F10" s="10">
        <v>0.25</v>
      </c>
      <c r="G10" s="10">
        <v>0.25</v>
      </c>
      <c r="H10" s="10">
        <v>0.5</v>
      </c>
      <c r="I10" s="10">
        <v>0.25</v>
      </c>
      <c r="J10" s="10">
        <v>0.25</v>
      </c>
      <c r="K10" s="10">
        <v>0.5</v>
      </c>
      <c r="L10" s="10">
        <v>0.25</v>
      </c>
      <c r="M10" s="10">
        <v>0.25</v>
      </c>
      <c r="N10" s="10">
        <v>0.5</v>
      </c>
      <c r="O10" s="10">
        <v>0.25</v>
      </c>
      <c r="P10" s="36"/>
      <c r="Q10" s="10"/>
      <c r="R10" s="10"/>
      <c r="S10" s="10"/>
      <c r="T10" s="10"/>
      <c r="U10" s="10"/>
    </row>
    <row r="11" spans="1:21" ht="16.5" thickBot="1" x14ac:dyDescent="0.3">
      <c r="A11" s="34" t="s">
        <v>49</v>
      </c>
      <c r="B11" s="11">
        <v>0</v>
      </c>
      <c r="C11" s="11">
        <v>0</v>
      </c>
      <c r="D11" s="11">
        <v>-0.2</v>
      </c>
      <c r="E11" s="11">
        <v>0</v>
      </c>
      <c r="F11" s="11">
        <v>-0.25</v>
      </c>
      <c r="G11" s="11">
        <v>-0.25</v>
      </c>
      <c r="H11" s="11">
        <v>0</v>
      </c>
      <c r="I11" s="11">
        <v>-0.25</v>
      </c>
      <c r="J11" s="11">
        <v>-0.25</v>
      </c>
      <c r="K11" s="11">
        <v>0</v>
      </c>
      <c r="L11" s="11">
        <v>-0.25</v>
      </c>
      <c r="M11" s="11">
        <v>-0.25</v>
      </c>
      <c r="N11" s="11">
        <v>0</v>
      </c>
      <c r="O11" s="11">
        <v>-0.25</v>
      </c>
      <c r="P11" s="37"/>
      <c r="Q11" s="11"/>
      <c r="R11" s="11"/>
      <c r="S11" s="11"/>
      <c r="T11" s="11"/>
      <c r="U11" s="11"/>
    </row>
    <row r="12" spans="1:21" x14ac:dyDescent="0.2">
      <c r="A12" s="12" t="s">
        <v>16</v>
      </c>
      <c r="B12" s="30">
        <v>9.7253800000000001E-2</v>
      </c>
      <c r="C12" s="29">
        <v>5.2046000000000002E-3</v>
      </c>
      <c r="D12" s="29">
        <v>168.1117831</v>
      </c>
      <c r="E12" s="29">
        <v>0.3031199</v>
      </c>
      <c r="F12" s="29">
        <v>-80.347326899999999</v>
      </c>
      <c r="G12" s="29">
        <v>-46.697887299999998</v>
      </c>
      <c r="H12" s="29">
        <v>0.12370639999999999</v>
      </c>
      <c r="I12" s="29">
        <v>33.048281099999997</v>
      </c>
      <c r="J12" s="29">
        <v>-46.801337099999998</v>
      </c>
      <c r="K12" s="29">
        <v>0.1123532</v>
      </c>
      <c r="L12" s="29">
        <v>116.035754</v>
      </c>
      <c r="M12" s="29">
        <v>-39.656669700000002</v>
      </c>
      <c r="N12" s="29">
        <v>0.18099190000000001</v>
      </c>
      <c r="O12" s="29">
        <v>-233.12758650000001</v>
      </c>
      <c r="P12" s="29"/>
      <c r="Q12" s="29"/>
      <c r="R12" s="29"/>
      <c r="S12" s="29"/>
      <c r="T12" s="29"/>
      <c r="U12" s="29"/>
    </row>
    <row r="13" spans="1:21" x14ac:dyDescent="0.2">
      <c r="A13" s="12" t="s">
        <v>18</v>
      </c>
      <c r="B13" s="30">
        <v>9.8255400000000007E-2</v>
      </c>
      <c r="C13" s="30">
        <v>6.0794000000000004E-3</v>
      </c>
      <c r="D13" s="30">
        <v>168.1131848</v>
      </c>
      <c r="E13" s="30">
        <v>0.31202629999999998</v>
      </c>
      <c r="F13" s="30">
        <v>-80.347728000000004</v>
      </c>
      <c r="G13" s="30">
        <v>-46.693004100000003</v>
      </c>
      <c r="H13" s="30">
        <v>0.12552959999999999</v>
      </c>
      <c r="I13" s="30">
        <v>33.047728800000002</v>
      </c>
      <c r="J13" s="30">
        <v>-46.799239200000002</v>
      </c>
      <c r="K13" s="30">
        <v>0.1145848</v>
      </c>
      <c r="L13" s="30">
        <v>116.0349037</v>
      </c>
      <c r="M13" s="30">
        <v>-39.654566600000003</v>
      </c>
      <c r="N13" s="30">
        <v>0.17810390000000001</v>
      </c>
      <c r="O13" s="30">
        <v>-233.12972479999999</v>
      </c>
      <c r="P13" s="30"/>
      <c r="Q13" s="30"/>
      <c r="R13" s="30"/>
      <c r="S13" s="30"/>
      <c r="T13" s="30"/>
      <c r="U13" s="30"/>
    </row>
    <row r="14" spans="1:21" x14ac:dyDescent="0.2">
      <c r="A14" s="12" t="s">
        <v>19</v>
      </c>
      <c r="B14" s="30">
        <v>9.7869399999999995E-2</v>
      </c>
      <c r="C14" s="30">
        <v>7.1855E-3</v>
      </c>
      <c r="D14" s="30">
        <v>168.11400459999999</v>
      </c>
      <c r="E14" s="30">
        <v>0.31179220000000002</v>
      </c>
      <c r="F14" s="30">
        <v>-80.344835599999996</v>
      </c>
      <c r="G14" s="30">
        <v>-46.694189999999999</v>
      </c>
      <c r="H14" s="30">
        <v>0.12847939999999999</v>
      </c>
      <c r="I14" s="30">
        <v>33.049708199999998</v>
      </c>
      <c r="J14" s="30">
        <v>-46.799307300000002</v>
      </c>
      <c r="K14" s="30">
        <v>0.1186463</v>
      </c>
      <c r="L14" s="30">
        <v>116.0366508</v>
      </c>
      <c r="M14" s="30">
        <v>-39.653352300000002</v>
      </c>
      <c r="N14" s="30">
        <v>0.1889342</v>
      </c>
      <c r="O14" s="30">
        <v>-233.13030470000001</v>
      </c>
      <c r="P14" s="30"/>
      <c r="Q14" s="30"/>
      <c r="R14" s="30"/>
      <c r="S14" s="30"/>
      <c r="T14" s="30"/>
      <c r="U14" s="30"/>
    </row>
    <row r="15" spans="1:21" x14ac:dyDescent="0.2">
      <c r="A15" s="12" t="s">
        <v>17</v>
      </c>
      <c r="B15" s="30">
        <v>9.7970600000000005E-2</v>
      </c>
      <c r="C15" s="30">
        <v>6.9309999999999997E-3</v>
      </c>
      <c r="D15" s="30">
        <v>168.11167800000001</v>
      </c>
      <c r="E15" s="30">
        <v>0.22108900000000001</v>
      </c>
      <c r="F15" s="30">
        <v>-80.290077999999994</v>
      </c>
      <c r="G15" s="30">
        <v>-46.828278699999998</v>
      </c>
      <c r="H15" s="30">
        <v>0.1305887</v>
      </c>
      <c r="I15" s="30">
        <v>33.051365699999998</v>
      </c>
      <c r="J15" s="30">
        <v>-46.7996889</v>
      </c>
      <c r="K15" s="30">
        <v>0.122379</v>
      </c>
      <c r="L15" s="30">
        <v>116.038836</v>
      </c>
      <c r="M15" s="30">
        <v>-39.652714000000003</v>
      </c>
      <c r="N15" s="30">
        <v>0.1871787</v>
      </c>
      <c r="O15" s="30">
        <v>-233.12908440000001</v>
      </c>
      <c r="P15" s="30"/>
      <c r="Q15" s="30"/>
      <c r="R15" s="30"/>
      <c r="S15" s="30"/>
      <c r="T15" s="30"/>
      <c r="U15" s="30"/>
    </row>
    <row r="16" spans="1:21" x14ac:dyDescent="0.2">
      <c r="A16" s="12" t="s">
        <v>20</v>
      </c>
      <c r="B16" s="30">
        <v>9.87682E-2</v>
      </c>
      <c r="C16" s="30">
        <v>7.4022999999999997E-3</v>
      </c>
      <c r="D16" s="30">
        <v>168.11280110000001</v>
      </c>
      <c r="E16" s="30">
        <v>0.28436610000000001</v>
      </c>
      <c r="F16" s="30">
        <v>-80.356690200000003</v>
      </c>
      <c r="G16" s="30">
        <v>-46.704573500000002</v>
      </c>
      <c r="H16" s="30">
        <v>0.13193070000000001</v>
      </c>
      <c r="I16" s="30">
        <v>33.0513355</v>
      </c>
      <c r="J16" s="30">
        <v>-46.798573500000003</v>
      </c>
      <c r="K16" s="30">
        <v>0.1247632</v>
      </c>
      <c r="L16" s="30">
        <v>116.0392761</v>
      </c>
      <c r="M16" s="30">
        <v>-39.651534599999998</v>
      </c>
      <c r="N16" s="30">
        <v>0.18906999999999999</v>
      </c>
      <c r="O16" s="30">
        <v>-233.1286781</v>
      </c>
      <c r="P16" s="30"/>
      <c r="Q16" s="30"/>
      <c r="R16" s="30"/>
      <c r="S16" s="30"/>
      <c r="T16" s="30"/>
      <c r="U16" s="30"/>
    </row>
    <row r="17" spans="1:21" x14ac:dyDescent="0.2">
      <c r="A17" s="12" t="s">
        <v>21</v>
      </c>
      <c r="B17" s="30">
        <v>9.6824199999999999E-2</v>
      </c>
      <c r="C17" s="30">
        <v>6.4467999999999999E-3</v>
      </c>
      <c r="D17" s="30">
        <v>168.11240849999999</v>
      </c>
      <c r="E17" s="30">
        <v>0.30131350000000001</v>
      </c>
      <c r="F17" s="30">
        <v>-80.346361299999998</v>
      </c>
      <c r="G17" s="30">
        <v>-46.699215000000002</v>
      </c>
      <c r="H17" s="30">
        <v>0.12663269999999999</v>
      </c>
      <c r="I17" s="30">
        <v>33.049423599999997</v>
      </c>
      <c r="J17" s="30">
        <v>-46.800423000000002</v>
      </c>
      <c r="K17" s="30">
        <v>0.1201904</v>
      </c>
      <c r="L17" s="30">
        <v>116.03573660000001</v>
      </c>
      <c r="M17" s="30">
        <v>-39.651684699999997</v>
      </c>
      <c r="N17" s="30">
        <v>0.19047890000000001</v>
      </c>
      <c r="O17" s="30">
        <v>-233.12968849999999</v>
      </c>
      <c r="P17" s="30"/>
      <c r="Q17" s="30"/>
      <c r="R17" s="30"/>
      <c r="S17" s="30"/>
      <c r="T17" s="30"/>
      <c r="U17" s="30"/>
    </row>
    <row r="18" spans="1:21" x14ac:dyDescent="0.2">
      <c r="A18" s="12" t="s">
        <v>22</v>
      </c>
      <c r="B18" s="30">
        <v>9.7825999999999996E-2</v>
      </c>
      <c r="C18" s="30">
        <v>7.1000000000000004E-3</v>
      </c>
      <c r="D18" s="30">
        <v>168.1119118</v>
      </c>
      <c r="E18" s="30">
        <v>0.21705740000000001</v>
      </c>
      <c r="F18" s="30">
        <v>-80.292271099999994</v>
      </c>
      <c r="G18" s="30">
        <v>-46.826843199999999</v>
      </c>
      <c r="H18" s="30">
        <v>0.13338159999999999</v>
      </c>
      <c r="I18" s="30">
        <v>33.052976000000001</v>
      </c>
      <c r="J18" s="30">
        <v>-46.799487399999997</v>
      </c>
      <c r="K18" s="30">
        <v>0.1253398</v>
      </c>
      <c r="L18" s="30">
        <v>116.04152070000001</v>
      </c>
      <c r="M18" s="30">
        <v>-39.653057500000003</v>
      </c>
      <c r="N18" s="30">
        <v>0.19077379999999999</v>
      </c>
      <c r="O18" s="30">
        <v>-233.12845279999999</v>
      </c>
      <c r="P18" s="30"/>
      <c r="Q18" s="30"/>
      <c r="R18" s="30"/>
      <c r="S18" s="30"/>
      <c r="T18" s="30"/>
      <c r="U18" s="30"/>
    </row>
    <row r="19" spans="1:21" x14ac:dyDescent="0.2">
      <c r="A19" s="12" t="s">
        <v>23</v>
      </c>
      <c r="B19" s="30">
        <v>9.8023799999999994E-2</v>
      </c>
      <c r="C19" s="30">
        <v>7.5973000000000004E-3</v>
      </c>
      <c r="D19" s="30">
        <v>168.11200199999999</v>
      </c>
      <c r="E19" s="30">
        <v>0.21774399999999999</v>
      </c>
      <c r="F19" s="30">
        <v>-80.292158299999997</v>
      </c>
      <c r="G19" s="30">
        <v>-46.825052499999998</v>
      </c>
      <c r="H19" s="30">
        <v>0.13407069999999999</v>
      </c>
      <c r="I19" s="30">
        <v>33.053023000000003</v>
      </c>
      <c r="J19" s="30">
        <v>-46.798983300000003</v>
      </c>
      <c r="K19" s="30">
        <v>0.12122869999999999</v>
      </c>
      <c r="L19" s="30">
        <v>116.0383322</v>
      </c>
      <c r="M19" s="30">
        <v>-39.653044800000004</v>
      </c>
      <c r="N19" s="30">
        <v>0.19362550000000001</v>
      </c>
      <c r="O19" s="30">
        <v>-233.12816219999999</v>
      </c>
      <c r="P19" s="30"/>
      <c r="Q19" s="30"/>
      <c r="R19" s="30"/>
      <c r="S19" s="30"/>
      <c r="T19" s="30"/>
      <c r="U19" s="30"/>
    </row>
    <row r="20" spans="1:21" x14ac:dyDescent="0.2">
      <c r="A20" s="12" t="s">
        <v>24</v>
      </c>
      <c r="B20" s="30">
        <v>9.7471199999999994E-2</v>
      </c>
      <c r="C20" s="30">
        <v>7.4803999999999999E-3</v>
      </c>
      <c r="D20" s="30">
        <v>168.11277469999999</v>
      </c>
      <c r="E20" s="30">
        <v>0.2329232</v>
      </c>
      <c r="F20" s="30">
        <v>-80.284169800000001</v>
      </c>
      <c r="G20" s="30">
        <v>-46.827883</v>
      </c>
      <c r="H20" s="30">
        <v>0.13020989999999999</v>
      </c>
      <c r="I20" s="30">
        <v>33.051585699999997</v>
      </c>
      <c r="J20" s="30">
        <v>-46.8002805</v>
      </c>
      <c r="K20" s="30">
        <v>0.1203776</v>
      </c>
      <c r="L20" s="30">
        <v>116.0373216</v>
      </c>
      <c r="M20" s="30">
        <v>-39.6527788</v>
      </c>
      <c r="N20" s="30">
        <v>0.1915655</v>
      </c>
      <c r="O20" s="30">
        <v>-233.12884729999999</v>
      </c>
      <c r="P20" s="30"/>
      <c r="Q20" s="30"/>
      <c r="R20" s="30"/>
      <c r="S20" s="30"/>
      <c r="T20" s="30"/>
      <c r="U20" s="30"/>
    </row>
    <row r="21" spans="1:21" x14ac:dyDescent="0.2">
      <c r="A21" s="12" t="s">
        <v>25</v>
      </c>
      <c r="B21" s="30">
        <v>9.6792199999999995E-2</v>
      </c>
      <c r="C21" s="30">
        <v>7.3737000000000004E-3</v>
      </c>
      <c r="D21" s="30">
        <v>168.11328850000001</v>
      </c>
      <c r="E21" s="30">
        <v>0.2087475</v>
      </c>
      <c r="F21" s="30">
        <v>-80.296508399999993</v>
      </c>
      <c r="G21" s="30">
        <v>-46.826453999999998</v>
      </c>
      <c r="H21" s="30">
        <v>0.1286301</v>
      </c>
      <c r="I21" s="30">
        <v>33.050398299999998</v>
      </c>
      <c r="J21" s="30">
        <v>-46.800043700000003</v>
      </c>
      <c r="K21" s="30">
        <v>0.1164813</v>
      </c>
      <c r="L21" s="30">
        <v>116.0338228</v>
      </c>
      <c r="M21" s="30">
        <v>-39.652586599999999</v>
      </c>
      <c r="N21" s="30">
        <v>0.19162709999999999</v>
      </c>
      <c r="O21" s="30">
        <v>-233.12904750000001</v>
      </c>
      <c r="P21" s="30"/>
      <c r="Q21" s="30"/>
      <c r="R21" s="30"/>
      <c r="S21" s="30"/>
      <c r="T21" s="30"/>
      <c r="U21" s="30"/>
    </row>
    <row r="22" spans="1:21" x14ac:dyDescent="0.2">
      <c r="A22" s="12" t="s">
        <v>26</v>
      </c>
      <c r="B22" s="30"/>
      <c r="C22" s="30"/>
      <c r="D22" s="30"/>
      <c r="E22" s="30"/>
      <c r="F22" s="30"/>
      <c r="G22" s="30"/>
      <c r="H22" s="30"/>
      <c r="I22" s="30"/>
      <c r="J22" s="30"/>
      <c r="K22" s="30"/>
      <c r="L22" s="30"/>
      <c r="M22" s="30"/>
      <c r="N22" s="30"/>
      <c r="O22" s="30"/>
      <c r="P22" s="30"/>
      <c r="Q22" s="30"/>
      <c r="R22" s="30"/>
      <c r="S22" s="30"/>
      <c r="T22" s="30"/>
      <c r="U22" s="30"/>
    </row>
    <row r="23" spans="1:21" x14ac:dyDescent="0.2">
      <c r="A23" s="12" t="s">
        <v>27</v>
      </c>
      <c r="B23" s="30"/>
      <c r="C23" s="30"/>
      <c r="D23" s="30"/>
      <c r="E23" s="30"/>
      <c r="F23" s="30"/>
      <c r="G23" s="30"/>
      <c r="H23" s="30"/>
      <c r="I23" s="30"/>
      <c r="J23" s="30"/>
      <c r="K23" s="30"/>
      <c r="L23" s="30"/>
      <c r="M23" s="30"/>
      <c r="N23" s="30"/>
      <c r="O23" s="30"/>
      <c r="P23" s="30"/>
      <c r="Q23" s="30"/>
      <c r="R23" s="30"/>
      <c r="S23" s="30"/>
      <c r="T23" s="30"/>
      <c r="U23" s="30"/>
    </row>
    <row r="24" spans="1:21" x14ac:dyDescent="0.2">
      <c r="A24" s="12" t="s">
        <v>28</v>
      </c>
      <c r="B24" s="30"/>
      <c r="C24" s="30"/>
      <c r="D24" s="30"/>
      <c r="E24" s="30"/>
      <c r="F24" s="30"/>
      <c r="G24" s="30"/>
      <c r="H24" s="30"/>
      <c r="I24" s="30"/>
      <c r="J24" s="30"/>
      <c r="K24" s="30"/>
      <c r="L24" s="30"/>
      <c r="M24" s="30"/>
      <c r="N24" s="30"/>
      <c r="O24" s="30"/>
      <c r="P24" s="30"/>
      <c r="Q24" s="30"/>
      <c r="R24" s="30"/>
      <c r="S24" s="30"/>
      <c r="T24" s="30"/>
      <c r="U24" s="30"/>
    </row>
    <row r="25" spans="1:21" x14ac:dyDescent="0.2">
      <c r="A25" s="12" t="s">
        <v>29</v>
      </c>
      <c r="B25" s="30"/>
      <c r="C25" s="30"/>
      <c r="D25" s="30"/>
      <c r="E25" s="30"/>
      <c r="F25" s="30"/>
      <c r="G25" s="30"/>
      <c r="H25" s="30"/>
      <c r="I25" s="30"/>
      <c r="J25" s="30"/>
      <c r="K25" s="30"/>
      <c r="L25" s="30"/>
      <c r="M25" s="30"/>
      <c r="N25" s="30"/>
      <c r="O25" s="30"/>
      <c r="P25" s="30"/>
      <c r="Q25" s="30"/>
      <c r="R25" s="30"/>
      <c r="S25" s="30"/>
      <c r="T25" s="30"/>
      <c r="U25" s="30"/>
    </row>
    <row r="26" spans="1:21" x14ac:dyDescent="0.2">
      <c r="A26" s="12" t="s">
        <v>30</v>
      </c>
      <c r="B26" s="30"/>
      <c r="C26" s="29"/>
      <c r="D26" s="29"/>
      <c r="E26" s="29"/>
      <c r="F26" s="29"/>
      <c r="G26" s="29"/>
      <c r="H26" s="29"/>
      <c r="I26" s="29"/>
      <c r="J26" s="29"/>
      <c r="K26" s="29"/>
      <c r="L26" s="29"/>
      <c r="M26" s="29"/>
      <c r="N26" s="29"/>
      <c r="O26" s="29"/>
      <c r="P26" s="30"/>
      <c r="Q26" s="30"/>
      <c r="R26" s="30"/>
      <c r="S26" s="30"/>
      <c r="T26" s="30"/>
      <c r="U26" s="30"/>
    </row>
    <row r="27" spans="1:21" x14ac:dyDescent="0.2">
      <c r="A27" s="12" t="s">
        <v>31</v>
      </c>
      <c r="B27" s="30"/>
      <c r="C27" s="30"/>
      <c r="D27" s="30"/>
      <c r="E27" s="30"/>
      <c r="F27" s="30"/>
      <c r="G27" s="30"/>
      <c r="H27" s="30" t="s">
        <v>69</v>
      </c>
      <c r="I27" s="30"/>
      <c r="J27" s="30"/>
      <c r="K27" s="30"/>
      <c r="L27" s="30"/>
      <c r="M27" s="30"/>
      <c r="N27" s="30"/>
      <c r="O27" s="30"/>
      <c r="P27" s="30"/>
      <c r="Q27" s="30"/>
      <c r="R27" s="30"/>
      <c r="S27" s="30"/>
      <c r="T27" s="30"/>
      <c r="U27" s="30"/>
    </row>
    <row r="28" spans="1:21" x14ac:dyDescent="0.2">
      <c r="A28" s="12" t="s">
        <v>32</v>
      </c>
      <c r="B28" s="30"/>
      <c r="C28" s="30"/>
      <c r="D28" s="30"/>
      <c r="E28" s="30"/>
      <c r="F28" s="30"/>
      <c r="G28" s="30"/>
      <c r="H28" s="30"/>
      <c r="I28" s="30"/>
      <c r="J28" s="30"/>
      <c r="K28" s="30"/>
      <c r="L28" s="30"/>
      <c r="M28" s="30"/>
      <c r="N28" s="30"/>
      <c r="O28" s="30"/>
      <c r="P28" s="30"/>
      <c r="Q28" s="30"/>
      <c r="R28" s="30"/>
      <c r="S28" s="30"/>
      <c r="T28" s="30"/>
      <c r="U28" s="30"/>
    </row>
    <row r="29" spans="1:21" x14ac:dyDescent="0.2">
      <c r="A29" s="12" t="s">
        <v>33</v>
      </c>
      <c r="B29" s="30"/>
      <c r="C29" s="30"/>
      <c r="D29" s="30"/>
      <c r="E29" s="30"/>
      <c r="F29" s="30"/>
      <c r="G29" s="30"/>
      <c r="H29" s="30"/>
      <c r="I29" s="30"/>
      <c r="J29" s="30"/>
      <c r="K29" s="30"/>
      <c r="L29" s="30"/>
      <c r="M29" s="30"/>
      <c r="N29" s="30"/>
      <c r="O29" s="30"/>
      <c r="P29" s="30"/>
      <c r="Q29" s="30"/>
      <c r="R29" s="30"/>
      <c r="S29" s="30"/>
      <c r="T29" s="30"/>
      <c r="U29" s="30"/>
    </row>
    <row r="30" spans="1:21" x14ac:dyDescent="0.2">
      <c r="A30" s="12" t="s">
        <v>34</v>
      </c>
      <c r="B30" s="30"/>
      <c r="C30" s="30"/>
      <c r="D30" s="30"/>
      <c r="E30" s="30"/>
      <c r="F30" s="30"/>
      <c r="G30" s="30"/>
      <c r="H30" s="30"/>
      <c r="I30" s="30"/>
      <c r="J30" s="30"/>
      <c r="K30" s="30"/>
      <c r="L30" s="30"/>
      <c r="M30" s="30"/>
      <c r="N30" s="30"/>
      <c r="O30" s="30"/>
      <c r="P30" s="30"/>
      <c r="Q30" s="30"/>
      <c r="R30" s="30"/>
      <c r="S30" s="30"/>
      <c r="T30" s="30"/>
      <c r="U30" s="30"/>
    </row>
    <row r="31" spans="1:21" x14ac:dyDescent="0.2">
      <c r="A31" s="12" t="s">
        <v>35</v>
      </c>
      <c r="B31" s="30"/>
      <c r="C31" s="30"/>
      <c r="D31" s="30"/>
      <c r="E31" s="30"/>
      <c r="F31" s="30"/>
      <c r="G31" s="30"/>
      <c r="H31" s="30"/>
      <c r="I31" s="30"/>
      <c r="J31" s="30"/>
      <c r="K31" s="30"/>
      <c r="L31" s="30"/>
      <c r="M31" s="30"/>
      <c r="N31" s="30"/>
      <c r="O31" s="30"/>
      <c r="P31" s="30"/>
      <c r="Q31" s="30"/>
      <c r="R31" s="30"/>
      <c r="S31" s="30"/>
      <c r="T31" s="30"/>
      <c r="U31" s="30"/>
    </row>
    <row r="32" spans="1:21" x14ac:dyDescent="0.2">
      <c r="A32" s="12" t="s">
        <v>36</v>
      </c>
      <c r="B32" s="30"/>
      <c r="C32" s="30"/>
      <c r="D32" s="30"/>
      <c r="E32" s="30"/>
      <c r="F32" s="30"/>
      <c r="G32" s="30"/>
      <c r="H32" s="30"/>
      <c r="I32" s="30"/>
      <c r="J32" s="30"/>
      <c r="K32" s="30"/>
      <c r="L32" s="30"/>
      <c r="M32" s="30"/>
      <c r="N32" s="30"/>
      <c r="O32" s="30"/>
      <c r="P32" s="30"/>
      <c r="Q32" s="30"/>
      <c r="R32" s="30"/>
      <c r="S32" s="30"/>
      <c r="T32" s="30"/>
      <c r="U32" s="30"/>
    </row>
    <row r="33" spans="1:21" x14ac:dyDescent="0.2">
      <c r="A33" s="12" t="s">
        <v>37</v>
      </c>
      <c r="B33" s="30"/>
      <c r="C33" s="30"/>
      <c r="D33" s="30"/>
      <c r="E33" s="30"/>
      <c r="F33" s="30"/>
      <c r="G33" s="30"/>
      <c r="H33" s="30"/>
      <c r="I33" s="30"/>
      <c r="J33" s="30"/>
      <c r="K33" s="30"/>
      <c r="L33" s="30"/>
      <c r="M33" s="30"/>
      <c r="N33" s="30"/>
      <c r="O33" s="30"/>
      <c r="P33" s="30"/>
      <c r="Q33" s="30"/>
      <c r="R33" s="30"/>
      <c r="S33" s="30"/>
      <c r="T33" s="30"/>
      <c r="U33" s="30"/>
    </row>
    <row r="34" spans="1:21" x14ac:dyDescent="0.2">
      <c r="A34" s="12" t="s">
        <v>38</v>
      </c>
      <c r="B34" s="30"/>
      <c r="C34" s="30"/>
      <c r="D34" s="30"/>
      <c r="E34" s="30"/>
      <c r="F34" s="30"/>
      <c r="G34" s="30"/>
      <c r="H34" s="30"/>
      <c r="I34" s="30"/>
      <c r="J34" s="30"/>
      <c r="K34" s="30"/>
      <c r="L34" s="30"/>
      <c r="M34" s="30"/>
      <c r="N34" s="30"/>
      <c r="O34" s="30"/>
      <c r="P34" s="30"/>
      <c r="Q34" s="30"/>
      <c r="R34" s="30"/>
      <c r="S34" s="30"/>
      <c r="T34" s="30"/>
      <c r="U34" s="30"/>
    </row>
    <row r="35" spans="1:21" x14ac:dyDescent="0.2">
      <c r="A35" s="12" t="s">
        <v>39</v>
      </c>
      <c r="B35" s="30"/>
      <c r="C35" s="30"/>
      <c r="D35" s="30"/>
      <c r="E35" s="30"/>
      <c r="F35" s="30"/>
      <c r="G35" s="30"/>
      <c r="H35" s="30"/>
      <c r="I35" s="30"/>
      <c r="J35" s="30"/>
      <c r="K35" s="30"/>
      <c r="L35" s="30"/>
      <c r="M35" s="30"/>
      <c r="N35" s="30"/>
      <c r="O35" s="30"/>
      <c r="P35" s="30"/>
      <c r="Q35" s="30"/>
      <c r="R35" s="30"/>
      <c r="S35" s="30"/>
      <c r="T35" s="30"/>
      <c r="U35" s="30"/>
    </row>
    <row r="36" spans="1:21" x14ac:dyDescent="0.2">
      <c r="A36" s="12" t="s">
        <v>40</v>
      </c>
      <c r="B36" s="30"/>
      <c r="C36" s="30"/>
      <c r="D36" s="30"/>
      <c r="E36" s="30"/>
      <c r="F36" s="30"/>
      <c r="G36" s="30"/>
      <c r="H36" s="30"/>
      <c r="I36" s="30"/>
      <c r="J36" s="30"/>
      <c r="K36" s="30"/>
      <c r="L36" s="30"/>
      <c r="M36" s="30"/>
      <c r="N36" s="30"/>
      <c r="O36" s="30"/>
      <c r="P36" s="30"/>
      <c r="Q36" s="30"/>
      <c r="R36" s="30"/>
      <c r="S36" s="30"/>
      <c r="T36" s="30"/>
      <c r="U36" s="30"/>
    </row>
    <row r="37" spans="1:21" x14ac:dyDescent="0.2">
      <c r="A37" s="12" t="s">
        <v>41</v>
      </c>
      <c r="B37" s="30"/>
      <c r="C37" s="30"/>
      <c r="D37" s="30"/>
      <c r="E37" s="30"/>
      <c r="F37" s="30"/>
      <c r="G37" s="30"/>
      <c r="H37" s="30"/>
      <c r="I37" s="30"/>
      <c r="J37" s="30"/>
      <c r="K37" s="30"/>
      <c r="L37" s="30"/>
      <c r="M37" s="30"/>
      <c r="N37" s="30"/>
      <c r="O37" s="30"/>
      <c r="P37" s="30"/>
      <c r="Q37" s="30"/>
      <c r="R37" s="30"/>
      <c r="S37" s="30"/>
      <c r="T37" s="30"/>
      <c r="U37" s="30"/>
    </row>
    <row r="38" spans="1:21" x14ac:dyDescent="0.2">
      <c r="A38" s="12" t="s">
        <v>42</v>
      </c>
      <c r="B38" s="30"/>
      <c r="C38" s="30"/>
      <c r="D38" s="30"/>
      <c r="E38" s="30"/>
      <c r="F38" s="30"/>
      <c r="G38" s="30"/>
      <c r="H38" s="30"/>
      <c r="I38" s="30"/>
      <c r="J38" s="30"/>
      <c r="K38" s="30"/>
      <c r="L38" s="30"/>
      <c r="M38" s="30"/>
      <c r="N38" s="30"/>
      <c r="O38" s="30"/>
      <c r="P38" s="30"/>
      <c r="Q38" s="30"/>
      <c r="R38" s="30"/>
      <c r="S38" s="30"/>
      <c r="T38" s="30"/>
      <c r="U38" s="30"/>
    </row>
    <row r="39" spans="1:21" x14ac:dyDescent="0.2">
      <c r="A39" s="12" t="s">
        <v>43</v>
      </c>
      <c r="B39" s="30"/>
      <c r="C39" s="30"/>
      <c r="D39" s="30"/>
      <c r="E39" s="30"/>
      <c r="F39" s="30"/>
      <c r="G39" s="30"/>
      <c r="H39" s="30"/>
      <c r="I39" s="30"/>
      <c r="J39" s="30"/>
      <c r="K39" s="30"/>
      <c r="L39" s="30"/>
      <c r="M39" s="30"/>
      <c r="N39" s="30"/>
      <c r="O39" s="30"/>
      <c r="P39" s="30"/>
      <c r="Q39" s="30"/>
      <c r="R39" s="30"/>
      <c r="S39" s="30"/>
      <c r="T39" s="30"/>
      <c r="U39" s="30"/>
    </row>
    <row r="40" spans="1:21" x14ac:dyDescent="0.2">
      <c r="A40" s="12" t="s">
        <v>44</v>
      </c>
      <c r="B40" s="30"/>
      <c r="C40" s="30"/>
      <c r="D40" s="30"/>
      <c r="E40" s="30"/>
      <c r="F40" s="30"/>
      <c r="G40" s="30"/>
      <c r="H40" s="30"/>
      <c r="I40" s="30"/>
      <c r="J40" s="30"/>
      <c r="K40" s="30"/>
      <c r="L40" s="30"/>
      <c r="M40" s="30"/>
      <c r="N40" s="30"/>
      <c r="O40" s="30"/>
      <c r="P40" s="30"/>
      <c r="Q40" s="30"/>
      <c r="R40" s="30"/>
      <c r="S40" s="30"/>
      <c r="T40" s="30"/>
      <c r="U40" s="30"/>
    </row>
    <row r="41" spans="1:21" x14ac:dyDescent="0.2">
      <c r="A41" s="12"/>
      <c r="B41" s="30"/>
      <c r="C41" s="30"/>
      <c r="D41" s="30"/>
      <c r="E41" s="30"/>
      <c r="F41" s="30"/>
      <c r="G41" s="30"/>
      <c r="H41" s="30"/>
      <c r="I41" s="30"/>
      <c r="J41" s="30"/>
      <c r="K41" s="30"/>
      <c r="L41" s="30"/>
      <c r="M41" s="30"/>
      <c r="N41" s="30"/>
      <c r="O41" s="30"/>
      <c r="P41" s="30"/>
      <c r="Q41" s="30"/>
      <c r="R41" s="30"/>
      <c r="S41" s="30"/>
      <c r="T41" s="30"/>
      <c r="U41" s="30"/>
    </row>
    <row r="42" spans="1:21" x14ac:dyDescent="0.2">
      <c r="A42" s="12"/>
      <c r="B42" s="30"/>
      <c r="C42" s="30"/>
      <c r="D42" s="30"/>
      <c r="E42" s="30"/>
      <c r="F42" s="30"/>
      <c r="G42" s="30"/>
      <c r="H42" s="30"/>
      <c r="I42" s="30"/>
      <c r="J42" s="30"/>
      <c r="K42" s="30"/>
      <c r="L42" s="30"/>
      <c r="M42" s="30"/>
      <c r="N42" s="30"/>
      <c r="O42" s="30"/>
      <c r="P42" s="30"/>
      <c r="Q42" s="30"/>
      <c r="R42" s="30"/>
      <c r="S42" s="30"/>
      <c r="T42" s="30"/>
      <c r="U42" s="30"/>
    </row>
    <row r="43" spans="1:21" x14ac:dyDescent="0.2">
      <c r="A43" s="18"/>
      <c r="B43" s="31"/>
      <c r="C43" s="31"/>
      <c r="D43" s="31"/>
      <c r="E43" s="31"/>
      <c r="F43" s="31"/>
      <c r="G43" s="31"/>
      <c r="H43" s="31"/>
      <c r="I43" s="31"/>
      <c r="J43" s="31"/>
      <c r="K43" s="31"/>
      <c r="L43" s="31"/>
      <c r="M43" s="31"/>
      <c r="N43" s="31"/>
      <c r="O43" s="31"/>
      <c r="P43" s="31"/>
      <c r="Q43" s="31"/>
      <c r="R43" s="31"/>
      <c r="S43" s="31"/>
      <c r="T43" s="31"/>
      <c r="U43" s="31"/>
    </row>
    <row r="44" spans="1:21" x14ac:dyDescent="0.2">
      <c r="A44" s="21"/>
      <c r="B44" s="22"/>
      <c r="C44" s="23"/>
      <c r="D44" s="23"/>
      <c r="E44" s="24"/>
      <c r="F44" s="24"/>
      <c r="G44" s="25"/>
      <c r="H44" s="23"/>
      <c r="I44" s="25"/>
      <c r="J44" s="25"/>
      <c r="K44" s="23"/>
      <c r="L44" s="23"/>
      <c r="M44" s="23"/>
      <c r="N44" s="23"/>
      <c r="O44" s="23"/>
      <c r="P44" s="23"/>
      <c r="Q44" s="23"/>
      <c r="R44" s="23"/>
      <c r="S44" s="23"/>
      <c r="T44" s="23"/>
      <c r="U44" s="23"/>
    </row>
    <row r="45" spans="1:21" x14ac:dyDescent="0.2">
      <c r="A45" s="19" t="s">
        <v>47</v>
      </c>
      <c r="B45" s="27">
        <f>ABS(B9)</f>
        <v>0</v>
      </c>
      <c r="C45" s="20">
        <f t="shared" ref="C45:U45" si="0">ABS(C9)</f>
        <v>0</v>
      </c>
      <c r="D45" s="20">
        <f t="shared" si="0"/>
        <v>168</v>
      </c>
      <c r="E45" s="20">
        <f t="shared" si="0"/>
        <v>0</v>
      </c>
      <c r="F45" s="20">
        <f t="shared" si="0"/>
        <v>80.399999300000005</v>
      </c>
      <c r="G45" s="20">
        <f t="shared" si="0"/>
        <v>46.84</v>
      </c>
      <c r="H45" s="20">
        <f t="shared" si="0"/>
        <v>0</v>
      </c>
      <c r="I45" s="20">
        <f t="shared" si="0"/>
        <v>33.000000700000001</v>
      </c>
      <c r="J45" s="20">
        <f t="shared" si="0"/>
        <v>46.84</v>
      </c>
      <c r="K45" s="20">
        <f t="shared" si="0"/>
        <v>0</v>
      </c>
      <c r="L45" s="20">
        <f t="shared" si="0"/>
        <v>116.0000007</v>
      </c>
      <c r="M45" s="20">
        <f t="shared" si="0"/>
        <v>39.700000000000003</v>
      </c>
      <c r="N45" s="20">
        <f t="shared" si="0"/>
        <v>0</v>
      </c>
      <c r="O45" s="20">
        <f t="shared" si="0"/>
        <v>233.1999993</v>
      </c>
      <c r="P45" s="20">
        <f t="shared" si="0"/>
        <v>0</v>
      </c>
      <c r="Q45" s="20">
        <f t="shared" si="0"/>
        <v>0</v>
      </c>
      <c r="R45" s="20">
        <f t="shared" si="0"/>
        <v>0</v>
      </c>
      <c r="S45" s="20">
        <f t="shared" si="0"/>
        <v>0</v>
      </c>
      <c r="T45" s="20">
        <f t="shared" si="0"/>
        <v>0</v>
      </c>
      <c r="U45" s="20">
        <f t="shared" si="0"/>
        <v>0</v>
      </c>
    </row>
    <row r="46" spans="1:21" x14ac:dyDescent="0.2">
      <c r="A46" s="19" t="s">
        <v>48</v>
      </c>
      <c r="B46" s="27">
        <f t="shared" ref="B46" si="1">B45+B10</f>
        <v>0.5</v>
      </c>
      <c r="C46" s="20">
        <f t="shared" ref="C46" si="2">C45+C10</f>
        <v>0.1</v>
      </c>
      <c r="D46" s="20">
        <f t="shared" ref="D46" si="3">D45+D10</f>
        <v>168.2</v>
      </c>
      <c r="E46" s="20">
        <f t="shared" ref="E46" si="4">E45+E10</f>
        <v>0.5</v>
      </c>
      <c r="F46" s="20">
        <f t="shared" ref="F46" si="5">F45+F10</f>
        <v>80.649999300000005</v>
      </c>
      <c r="G46" s="20">
        <f t="shared" ref="G46" si="6">G45+G10</f>
        <v>47.09</v>
      </c>
      <c r="H46" s="20">
        <f t="shared" ref="H46" si="7">H45+H10</f>
        <v>0.5</v>
      </c>
      <c r="I46" s="20">
        <f t="shared" ref="I46" si="8">I45+I10</f>
        <v>33.250000700000001</v>
      </c>
      <c r="J46" s="20">
        <f t="shared" ref="J46" si="9">J45+J10</f>
        <v>47.09</v>
      </c>
      <c r="K46" s="20">
        <f t="shared" ref="K46" si="10">K45+K10</f>
        <v>0.5</v>
      </c>
      <c r="L46" s="20">
        <f t="shared" ref="L46" si="11">L45+L10</f>
        <v>116.2500007</v>
      </c>
      <c r="M46" s="20">
        <f t="shared" ref="M46" si="12">M45+M10</f>
        <v>39.950000000000003</v>
      </c>
      <c r="N46" s="20">
        <f t="shared" ref="N46" si="13">N45+N10</f>
        <v>0.5</v>
      </c>
      <c r="O46" s="20">
        <f t="shared" ref="O46" si="14">O45+O10</f>
        <v>233.4499993</v>
      </c>
      <c r="P46" s="20">
        <f t="shared" ref="P46" si="15">P45+P10</f>
        <v>0</v>
      </c>
      <c r="Q46" s="20">
        <f t="shared" ref="Q46" si="16">Q45+Q10</f>
        <v>0</v>
      </c>
      <c r="R46" s="20">
        <f t="shared" ref="R46" si="17">R45+R10</f>
        <v>0</v>
      </c>
      <c r="S46" s="20">
        <f t="shared" ref="S46" si="18">S45+S10</f>
        <v>0</v>
      </c>
      <c r="T46" s="20">
        <f t="shared" ref="T46" si="19">T45+T10</f>
        <v>0</v>
      </c>
      <c r="U46" s="20">
        <f t="shared" ref="U46" si="20">U45+U10</f>
        <v>0</v>
      </c>
    </row>
    <row r="47" spans="1:21" x14ac:dyDescent="0.2">
      <c r="A47" s="19" t="s">
        <v>49</v>
      </c>
      <c r="B47" s="27">
        <f t="shared" ref="B47:U47" si="21">B45+B11</f>
        <v>0</v>
      </c>
      <c r="C47" s="20">
        <f t="shared" si="21"/>
        <v>0</v>
      </c>
      <c r="D47" s="20">
        <f t="shared" si="21"/>
        <v>167.8</v>
      </c>
      <c r="E47" s="20">
        <f t="shared" si="21"/>
        <v>0</v>
      </c>
      <c r="F47" s="20">
        <f t="shared" si="21"/>
        <v>80.149999300000005</v>
      </c>
      <c r="G47" s="20">
        <f t="shared" si="21"/>
        <v>46.59</v>
      </c>
      <c r="H47" s="20">
        <f t="shared" si="21"/>
        <v>0</v>
      </c>
      <c r="I47" s="20">
        <f t="shared" si="21"/>
        <v>32.750000700000001</v>
      </c>
      <c r="J47" s="20">
        <f t="shared" si="21"/>
        <v>46.59</v>
      </c>
      <c r="K47" s="20">
        <f t="shared" si="21"/>
        <v>0</v>
      </c>
      <c r="L47" s="20">
        <f t="shared" si="21"/>
        <v>115.7500007</v>
      </c>
      <c r="M47" s="20">
        <f t="shared" si="21"/>
        <v>39.450000000000003</v>
      </c>
      <c r="N47" s="20">
        <f t="shared" si="21"/>
        <v>0</v>
      </c>
      <c r="O47" s="20">
        <f t="shared" si="21"/>
        <v>232.9499993</v>
      </c>
      <c r="P47" s="20">
        <f t="shared" si="21"/>
        <v>0</v>
      </c>
      <c r="Q47" s="20">
        <f t="shared" si="21"/>
        <v>0</v>
      </c>
      <c r="R47" s="20">
        <f t="shared" si="21"/>
        <v>0</v>
      </c>
      <c r="S47" s="20">
        <f t="shared" si="21"/>
        <v>0</v>
      </c>
      <c r="T47" s="20">
        <f t="shared" si="21"/>
        <v>0</v>
      </c>
      <c r="U47" s="20">
        <f t="shared" si="21"/>
        <v>0</v>
      </c>
    </row>
    <row r="48" spans="1:21" x14ac:dyDescent="0.2">
      <c r="A48" s="12" t="s">
        <v>0</v>
      </c>
      <c r="B48" s="28">
        <f>MIN(B12:B43)</f>
        <v>9.6792199999999995E-2</v>
      </c>
      <c r="C48" s="9">
        <f t="shared" ref="C48:U48" si="22">MIN(C12:C43)</f>
        <v>5.2046000000000002E-3</v>
      </c>
      <c r="D48" s="9">
        <f t="shared" si="22"/>
        <v>168.11167800000001</v>
      </c>
      <c r="E48" s="9">
        <f t="shared" si="22"/>
        <v>0.2087475</v>
      </c>
      <c r="F48" s="9">
        <f t="shared" si="22"/>
        <v>-80.356690200000003</v>
      </c>
      <c r="G48" s="9">
        <f t="shared" si="22"/>
        <v>-46.828278699999998</v>
      </c>
      <c r="H48" s="9">
        <f t="shared" si="22"/>
        <v>0.12370639999999999</v>
      </c>
      <c r="I48" s="9">
        <f t="shared" si="22"/>
        <v>33.047728800000002</v>
      </c>
      <c r="J48" s="9">
        <f t="shared" si="22"/>
        <v>-46.801337099999998</v>
      </c>
      <c r="K48" s="9">
        <f t="shared" si="22"/>
        <v>0.1123532</v>
      </c>
      <c r="L48" s="9">
        <f t="shared" si="22"/>
        <v>116.0338228</v>
      </c>
      <c r="M48" s="9">
        <f t="shared" si="22"/>
        <v>-39.656669700000002</v>
      </c>
      <c r="N48" s="9">
        <f t="shared" si="22"/>
        <v>0.17810390000000001</v>
      </c>
      <c r="O48" s="9">
        <f t="shared" si="22"/>
        <v>-233.13030470000001</v>
      </c>
      <c r="P48" s="9">
        <f t="shared" si="22"/>
        <v>0</v>
      </c>
      <c r="Q48" s="9">
        <f t="shared" si="22"/>
        <v>0</v>
      </c>
      <c r="R48" s="9">
        <f t="shared" si="22"/>
        <v>0</v>
      </c>
      <c r="S48" s="9">
        <f t="shared" si="22"/>
        <v>0</v>
      </c>
      <c r="T48" s="9">
        <f t="shared" si="22"/>
        <v>0</v>
      </c>
      <c r="U48" s="9">
        <f t="shared" si="22"/>
        <v>0</v>
      </c>
    </row>
    <row r="49" spans="1:22" x14ac:dyDescent="0.2">
      <c r="A49" s="12" t="s">
        <v>1</v>
      </c>
      <c r="B49" s="28">
        <f>MAX(B12:B43)</f>
        <v>9.87682E-2</v>
      </c>
      <c r="C49" s="9">
        <f t="shared" ref="C49:U49" si="23">MAX(C12:C43)</f>
        <v>7.5973000000000004E-3</v>
      </c>
      <c r="D49" s="9">
        <f t="shared" si="23"/>
        <v>168.11400459999999</v>
      </c>
      <c r="E49" s="9">
        <f t="shared" si="23"/>
        <v>0.31202629999999998</v>
      </c>
      <c r="F49" s="9">
        <f t="shared" si="23"/>
        <v>-80.284169800000001</v>
      </c>
      <c r="G49" s="9">
        <f t="shared" si="23"/>
        <v>-46.693004100000003</v>
      </c>
      <c r="H49" s="9">
        <f t="shared" si="23"/>
        <v>0.13407069999999999</v>
      </c>
      <c r="I49" s="9">
        <f t="shared" si="23"/>
        <v>33.053023000000003</v>
      </c>
      <c r="J49" s="9">
        <f t="shared" si="23"/>
        <v>-46.798573500000003</v>
      </c>
      <c r="K49" s="9">
        <f t="shared" si="23"/>
        <v>0.1253398</v>
      </c>
      <c r="L49" s="9">
        <f t="shared" si="23"/>
        <v>116.04152070000001</v>
      </c>
      <c r="M49" s="9">
        <f t="shared" si="23"/>
        <v>-39.651534599999998</v>
      </c>
      <c r="N49" s="9">
        <f t="shared" si="23"/>
        <v>0.19362550000000001</v>
      </c>
      <c r="O49" s="9">
        <f t="shared" si="23"/>
        <v>-233.12758650000001</v>
      </c>
      <c r="P49" s="9">
        <f t="shared" si="23"/>
        <v>0</v>
      </c>
      <c r="Q49" s="9">
        <f t="shared" si="23"/>
        <v>0</v>
      </c>
      <c r="R49" s="9">
        <f t="shared" si="23"/>
        <v>0</v>
      </c>
      <c r="S49" s="9">
        <f t="shared" si="23"/>
        <v>0</v>
      </c>
      <c r="T49" s="9">
        <f t="shared" si="23"/>
        <v>0</v>
      </c>
      <c r="U49" s="9">
        <f t="shared" si="23"/>
        <v>0</v>
      </c>
    </row>
    <row r="50" spans="1:22" x14ac:dyDescent="0.2">
      <c r="A50" s="12" t="s">
        <v>2</v>
      </c>
      <c r="B50" s="28">
        <f t="shared" ref="B50:U50" si="24">B49-B48</f>
        <v>1.9760000000000055E-3</v>
      </c>
      <c r="C50" s="9">
        <f t="shared" si="24"/>
        <v>2.3927000000000002E-3</v>
      </c>
      <c r="D50" s="9">
        <f t="shared" si="24"/>
        <v>2.3265999999750875E-3</v>
      </c>
      <c r="E50" s="9">
        <f t="shared" si="24"/>
        <v>0.10327879999999998</v>
      </c>
      <c r="F50" s="9">
        <f t="shared" si="24"/>
        <v>7.2520400000001928E-2</v>
      </c>
      <c r="G50" s="9">
        <f t="shared" si="24"/>
        <v>0.13527459999999536</v>
      </c>
      <c r="H50" s="9">
        <f t="shared" si="24"/>
        <v>1.0364299999999993E-2</v>
      </c>
      <c r="I50" s="9">
        <f t="shared" si="24"/>
        <v>5.294200000001581E-3</v>
      </c>
      <c r="J50" s="9">
        <f t="shared" si="24"/>
        <v>2.7635999999944261E-3</v>
      </c>
      <c r="K50" s="9">
        <f t="shared" si="24"/>
        <v>1.2986600000000001E-2</v>
      </c>
      <c r="L50" s="9">
        <f t="shared" si="24"/>
        <v>7.6979000000108044E-3</v>
      </c>
      <c r="M50" s="9">
        <f t="shared" si="24"/>
        <v>5.1351000000039448E-3</v>
      </c>
      <c r="N50" s="9">
        <f t="shared" si="24"/>
        <v>1.5521599999999997E-2</v>
      </c>
      <c r="O50" s="9">
        <f t="shared" si="24"/>
        <v>2.7182000000038897E-3</v>
      </c>
      <c r="P50" s="9">
        <f t="shared" si="24"/>
        <v>0</v>
      </c>
      <c r="Q50" s="9">
        <f t="shared" si="24"/>
        <v>0</v>
      </c>
      <c r="R50" s="9">
        <f t="shared" si="24"/>
        <v>0</v>
      </c>
      <c r="S50" s="9">
        <f t="shared" si="24"/>
        <v>0</v>
      </c>
      <c r="T50" s="9">
        <f t="shared" si="24"/>
        <v>0</v>
      </c>
      <c r="U50" s="9">
        <f t="shared" si="24"/>
        <v>0</v>
      </c>
    </row>
    <row r="51" spans="1:22" x14ac:dyDescent="0.2">
      <c r="A51" s="12" t="s">
        <v>3</v>
      </c>
      <c r="B51" s="28">
        <f>ABS(AVERAGE(B12:B43))</f>
        <v>9.7705479999999997E-2</v>
      </c>
      <c r="C51" s="9">
        <f t="shared" ref="C51:U51" si="25">ABS(AVERAGE(C12:C43))</f>
        <v>6.8801000000000001E-3</v>
      </c>
      <c r="D51" s="9">
        <f t="shared" si="25"/>
        <v>168.11258371000002</v>
      </c>
      <c r="E51" s="9">
        <f t="shared" si="25"/>
        <v>0.26101791000000002</v>
      </c>
      <c r="F51" s="9">
        <f t="shared" si="25"/>
        <v>80.319812759999991</v>
      </c>
      <c r="G51" s="9">
        <f t="shared" si="25"/>
        <v>46.762338129999996</v>
      </c>
      <c r="H51" s="9">
        <f t="shared" si="25"/>
        <v>0.12931598000000002</v>
      </c>
      <c r="I51" s="9">
        <f t="shared" si="25"/>
        <v>33.050582589999991</v>
      </c>
      <c r="J51" s="9">
        <f t="shared" si="25"/>
        <v>46.799736390000007</v>
      </c>
      <c r="K51" s="9">
        <f t="shared" si="25"/>
        <v>0.11963443</v>
      </c>
      <c r="L51" s="9">
        <f t="shared" si="25"/>
        <v>116.03721545000001</v>
      </c>
      <c r="M51" s="9">
        <f t="shared" si="25"/>
        <v>39.653198960000012</v>
      </c>
      <c r="N51" s="9">
        <f t="shared" si="25"/>
        <v>0.18823495000000001</v>
      </c>
      <c r="O51" s="9">
        <f t="shared" si="25"/>
        <v>233.12895767999998</v>
      </c>
      <c r="P51" s="9" t="e">
        <f t="shared" si="25"/>
        <v>#DIV/0!</v>
      </c>
      <c r="Q51" s="9" t="e">
        <f t="shared" si="25"/>
        <v>#DIV/0!</v>
      </c>
      <c r="R51" s="9" t="e">
        <f t="shared" si="25"/>
        <v>#DIV/0!</v>
      </c>
      <c r="S51" s="9" t="e">
        <f t="shared" si="25"/>
        <v>#DIV/0!</v>
      </c>
      <c r="T51" s="9" t="e">
        <f t="shared" si="25"/>
        <v>#DIV/0!</v>
      </c>
      <c r="U51" s="9" t="e">
        <f t="shared" si="25"/>
        <v>#DIV/0!</v>
      </c>
    </row>
    <row r="52" spans="1:22" x14ac:dyDescent="0.2">
      <c r="A52" s="12" t="s">
        <v>50</v>
      </c>
      <c r="B52" s="28">
        <f>_xlfn.STDEV.P(B12:B43)</f>
        <v>5.9282658644834894E-4</v>
      </c>
      <c r="C52" s="9">
        <f t="shared" ref="C52:U52" si="26">_xlfn.STDEV.P(C12:C43)</f>
        <v>7.1912831539301799E-4</v>
      </c>
      <c r="D52" s="9">
        <f t="shared" si="26"/>
        <v>7.2405367266355995E-4</v>
      </c>
      <c r="E52" s="9">
        <f t="shared" si="26"/>
        <v>4.2476250491973552E-2</v>
      </c>
      <c r="F52" s="9">
        <f t="shared" si="26"/>
        <v>2.9065759135493377E-2</v>
      </c>
      <c r="G52" s="9">
        <f t="shared" si="26"/>
        <v>6.463412152072591E-2</v>
      </c>
      <c r="H52" s="9">
        <f t="shared" si="26"/>
        <v>3.2026028229551048E-3</v>
      </c>
      <c r="I52" s="9">
        <f t="shared" si="26"/>
        <v>1.7161913905222733E-3</v>
      </c>
      <c r="J52" s="9">
        <f t="shared" si="26"/>
        <v>7.6414828855280717E-4</v>
      </c>
      <c r="K52" s="9">
        <f t="shared" si="26"/>
        <v>3.99030070672625E-3</v>
      </c>
      <c r="L52" s="9">
        <f t="shared" si="26"/>
        <v>2.1945833728763357E-3</v>
      </c>
      <c r="M52" s="9">
        <f t="shared" si="26"/>
        <v>1.4083162877717632E-3</v>
      </c>
      <c r="N52" s="9">
        <f t="shared" si="26"/>
        <v>4.6961709475380007E-3</v>
      </c>
      <c r="O52" s="9">
        <f t="shared" si="26"/>
        <v>7.6284565909529381E-4</v>
      </c>
      <c r="P52" s="9" t="e">
        <f t="shared" si="26"/>
        <v>#DIV/0!</v>
      </c>
      <c r="Q52" s="9" t="e">
        <f t="shared" si="26"/>
        <v>#DIV/0!</v>
      </c>
      <c r="R52" s="9" t="e">
        <f t="shared" si="26"/>
        <v>#DIV/0!</v>
      </c>
      <c r="S52" s="9" t="e">
        <f t="shared" si="26"/>
        <v>#DIV/0!</v>
      </c>
      <c r="T52" s="9" t="e">
        <f t="shared" si="26"/>
        <v>#DIV/0!</v>
      </c>
      <c r="U52" s="9" t="e">
        <f t="shared" si="26"/>
        <v>#DIV/0!</v>
      </c>
    </row>
    <row r="53" spans="1:22" x14ac:dyDescent="0.2">
      <c r="A53" s="12" t="s">
        <v>10</v>
      </c>
      <c r="B53" s="28">
        <f>B10-B11</f>
        <v>0.5</v>
      </c>
      <c r="C53" s="9">
        <f t="shared" ref="C53:U53" si="27">C10-C11</f>
        <v>0.1</v>
      </c>
      <c r="D53" s="9">
        <f t="shared" si="27"/>
        <v>0.4</v>
      </c>
      <c r="E53" s="9">
        <f t="shared" si="27"/>
        <v>0.5</v>
      </c>
      <c r="F53" s="9">
        <f t="shared" si="27"/>
        <v>0.5</v>
      </c>
      <c r="G53" s="9">
        <f t="shared" si="27"/>
        <v>0.5</v>
      </c>
      <c r="H53" s="9">
        <f t="shared" si="27"/>
        <v>0.5</v>
      </c>
      <c r="I53" s="9">
        <f t="shared" si="27"/>
        <v>0.5</v>
      </c>
      <c r="J53" s="9">
        <f t="shared" si="27"/>
        <v>0.5</v>
      </c>
      <c r="K53" s="9">
        <f t="shared" si="27"/>
        <v>0.5</v>
      </c>
      <c r="L53" s="9">
        <f t="shared" si="27"/>
        <v>0.5</v>
      </c>
      <c r="M53" s="9">
        <f t="shared" si="27"/>
        <v>0.5</v>
      </c>
      <c r="N53" s="9">
        <f t="shared" si="27"/>
        <v>0.5</v>
      </c>
      <c r="O53" s="9">
        <f t="shared" si="27"/>
        <v>0.5</v>
      </c>
      <c r="P53" s="9">
        <f t="shared" si="27"/>
        <v>0</v>
      </c>
      <c r="Q53" s="9">
        <f t="shared" si="27"/>
        <v>0</v>
      </c>
      <c r="R53" s="9">
        <f t="shared" si="27"/>
        <v>0</v>
      </c>
      <c r="S53" s="9">
        <f t="shared" si="27"/>
        <v>0</v>
      </c>
      <c r="T53" s="9">
        <f t="shared" si="27"/>
        <v>0</v>
      </c>
      <c r="U53" s="9">
        <f t="shared" si="27"/>
        <v>0</v>
      </c>
    </row>
    <row r="54" spans="1:22" x14ac:dyDescent="0.2">
      <c r="A54" s="12" t="s">
        <v>11</v>
      </c>
      <c r="B54" s="28">
        <f>(B53)/(6*B52)</f>
        <v>140.56949407850806</v>
      </c>
      <c r="C54" s="9">
        <f t="shared" ref="C54:U54" si="28">(C53)/(6*C52)</f>
        <v>23.176206957666519</v>
      </c>
      <c r="D54" s="9">
        <f t="shared" si="28"/>
        <v>92.074205523219717</v>
      </c>
      <c r="E54" s="9">
        <f t="shared" si="28"/>
        <v>1.9618806360763945</v>
      </c>
      <c r="F54" s="9">
        <f t="shared" si="28"/>
        <v>2.8670619936284969</v>
      </c>
      <c r="G54" s="9">
        <f t="shared" si="28"/>
        <v>1.2893086712196009</v>
      </c>
      <c r="H54" s="9">
        <f t="shared" si="28"/>
        <v>26.020502054151077</v>
      </c>
      <c r="I54" s="9">
        <f t="shared" si="28"/>
        <v>48.557132842842918</v>
      </c>
      <c r="J54" s="9">
        <f t="shared" si="28"/>
        <v>109.05387682167728</v>
      </c>
      <c r="K54" s="9">
        <f t="shared" si="28"/>
        <v>20.8839732787212</v>
      </c>
      <c r="L54" s="9">
        <f t="shared" si="28"/>
        <v>37.972279551226308</v>
      </c>
      <c r="M54" s="9">
        <f t="shared" si="28"/>
        <v>59.17231381679413</v>
      </c>
      <c r="N54" s="9">
        <f t="shared" si="28"/>
        <v>17.744953125486497</v>
      </c>
      <c r="O54" s="9">
        <f t="shared" si="28"/>
        <v>109.24009639402487</v>
      </c>
      <c r="P54" s="9" t="e">
        <f t="shared" si="28"/>
        <v>#DIV/0!</v>
      </c>
      <c r="Q54" s="9" t="e">
        <f t="shared" si="28"/>
        <v>#DIV/0!</v>
      </c>
      <c r="R54" s="9" t="e">
        <f t="shared" si="28"/>
        <v>#DIV/0!</v>
      </c>
      <c r="S54" s="9" t="e">
        <f t="shared" si="28"/>
        <v>#DIV/0!</v>
      </c>
      <c r="T54" s="9" t="e">
        <f t="shared" si="28"/>
        <v>#DIV/0!</v>
      </c>
      <c r="U54" s="9" t="e">
        <f t="shared" si="28"/>
        <v>#DIV/0!</v>
      </c>
    </row>
    <row r="55" spans="1:22" x14ac:dyDescent="0.2">
      <c r="A55" s="12" t="s">
        <v>51</v>
      </c>
      <c r="B55" s="28">
        <f t="shared" ref="B55:U55" si="29">IF(B11=B9,(B54-B52)/(3*B53),MIN((B46-B51)/(3*B52),(B51-B47)/(3*B52)))</f>
        <v>93.712600834614406</v>
      </c>
      <c r="C55" s="28">
        <f t="shared" si="29"/>
        <v>77.251626097837075</v>
      </c>
      <c r="D55" s="28">
        <f t="shared" si="29"/>
        <v>40.243927257670606</v>
      </c>
      <c r="E55" s="28">
        <f t="shared" si="29"/>
        <v>1.2796029237229474</v>
      </c>
      <c r="F55" s="28">
        <f t="shared" si="29"/>
        <v>1.9474628686900524</v>
      </c>
      <c r="G55" s="28">
        <f t="shared" si="29"/>
        <v>0.88878818156304651</v>
      </c>
      <c r="H55" s="28">
        <f t="shared" si="29"/>
        <v>17.344866300885414</v>
      </c>
      <c r="I55" s="28">
        <f t="shared" si="29"/>
        <v>38.732686634156693</v>
      </c>
      <c r="J55" s="28">
        <f t="shared" si="29"/>
        <v>91.490265760334509</v>
      </c>
      <c r="K55" s="28">
        <f t="shared" si="29"/>
        <v>13.91998865200965</v>
      </c>
      <c r="L55" s="28">
        <f t="shared" si="29"/>
        <v>32.31976398950971</v>
      </c>
      <c r="M55" s="28">
        <f t="shared" si="29"/>
        <v>48.095010513466882</v>
      </c>
      <c r="N55" s="28">
        <f t="shared" si="29"/>
        <v>11.826837969692638</v>
      </c>
      <c r="O55" s="28">
        <f t="shared" si="29"/>
        <v>78.1977227268668</v>
      </c>
      <c r="P55" s="28" t="e">
        <f t="shared" si="29"/>
        <v>#DIV/0!</v>
      </c>
      <c r="Q55" s="28" t="e">
        <f t="shared" si="29"/>
        <v>#DIV/0!</v>
      </c>
      <c r="R55" s="28" t="e">
        <f t="shared" si="29"/>
        <v>#DIV/0!</v>
      </c>
      <c r="S55" s="28" t="e">
        <f t="shared" si="29"/>
        <v>#DIV/0!</v>
      </c>
      <c r="T55" s="28" t="e">
        <f t="shared" si="29"/>
        <v>#DIV/0!</v>
      </c>
      <c r="U55" s="28" t="e">
        <f t="shared" si="29"/>
        <v>#DIV/0!</v>
      </c>
    </row>
    <row r="56" spans="1:22" x14ac:dyDescent="0.2">
      <c r="A56" s="12" t="s">
        <v>52</v>
      </c>
      <c r="B56" s="9">
        <f>((0.2*B53)/(6*B52))</f>
        <v>28.113898815701614</v>
      </c>
      <c r="C56" s="9">
        <f t="shared" ref="C56:U56" si="30">((0.2*C53)/(6*C52))</f>
        <v>4.6352413915333051</v>
      </c>
      <c r="D56" s="9">
        <f t="shared" si="30"/>
        <v>18.414841104643944</v>
      </c>
      <c r="E56" s="9">
        <f t="shared" si="30"/>
        <v>0.39237612721527892</v>
      </c>
      <c r="F56" s="9">
        <f t="shared" si="30"/>
        <v>0.57341239872569938</v>
      </c>
      <c r="G56" s="9">
        <f t="shared" si="30"/>
        <v>0.25786173424392017</v>
      </c>
      <c r="H56" s="9">
        <f t="shared" si="30"/>
        <v>5.2041004108302156</v>
      </c>
      <c r="I56" s="9">
        <f t="shared" si="30"/>
        <v>9.7114265685685837</v>
      </c>
      <c r="J56" s="9">
        <f t="shared" si="30"/>
        <v>21.810775364335456</v>
      </c>
      <c r="K56" s="9">
        <f t="shared" si="30"/>
        <v>4.1767946557442404</v>
      </c>
      <c r="L56" s="9">
        <f t="shared" si="30"/>
        <v>7.5944559102452613</v>
      </c>
      <c r="M56" s="9">
        <f t="shared" si="30"/>
        <v>11.834462763358827</v>
      </c>
      <c r="N56" s="9">
        <f t="shared" si="30"/>
        <v>3.5489906250972996</v>
      </c>
      <c r="O56" s="9">
        <f t="shared" si="30"/>
        <v>21.848019278804976</v>
      </c>
      <c r="P56" s="9" t="e">
        <f t="shared" si="30"/>
        <v>#DIV/0!</v>
      </c>
      <c r="Q56" s="9" t="e">
        <f t="shared" si="30"/>
        <v>#DIV/0!</v>
      </c>
      <c r="R56" s="9" t="e">
        <f t="shared" si="30"/>
        <v>#DIV/0!</v>
      </c>
      <c r="S56" s="9" t="e">
        <f t="shared" si="30"/>
        <v>#DIV/0!</v>
      </c>
      <c r="T56" s="9" t="e">
        <f t="shared" si="30"/>
        <v>#DIV/0!</v>
      </c>
      <c r="U56" s="9" t="e">
        <f t="shared" si="30"/>
        <v>#DIV/0!</v>
      </c>
    </row>
    <row r="57" spans="1:22" ht="12" customHeight="1" x14ac:dyDescent="0.2">
      <c r="A57"/>
      <c r="V57" s="26"/>
    </row>
    <row r="58" spans="1:22" ht="12" customHeight="1" x14ac:dyDescent="0.2">
      <c r="A58"/>
      <c r="V58" s="26"/>
    </row>
    <row r="59" spans="1:22" ht="12.75" customHeight="1" x14ac:dyDescent="0.2">
      <c r="A59"/>
      <c r="B59" s="14" t="s">
        <v>15</v>
      </c>
      <c r="C59" s="7"/>
      <c r="D59" s="7"/>
      <c r="E59" s="7"/>
      <c r="F59" s="7"/>
      <c r="G59" s="38" t="s">
        <v>53</v>
      </c>
      <c r="H59" s="38"/>
      <c r="I59" s="38"/>
      <c r="J59" s="38"/>
      <c r="K59" s="38"/>
      <c r="L59" s="38"/>
      <c r="M59" s="38"/>
      <c r="N59" s="38"/>
      <c r="O59" s="38"/>
      <c r="P59" s="38"/>
      <c r="Q59" s="38"/>
      <c r="R59" s="38"/>
      <c r="S59" s="38"/>
      <c r="T59" s="38"/>
      <c r="U59" s="38"/>
    </row>
    <row r="60" spans="1:22" ht="12.75" customHeight="1" x14ac:dyDescent="0.2">
      <c r="A60"/>
      <c r="B60" s="15" t="s">
        <v>46</v>
      </c>
      <c r="C60" s="7" t="s">
        <v>12</v>
      </c>
      <c r="D60" s="7"/>
      <c r="E60" s="7"/>
      <c r="F60" s="7"/>
      <c r="G60" s="38"/>
      <c r="H60" s="38"/>
      <c r="I60" s="38"/>
      <c r="J60" s="38"/>
      <c r="K60" s="38"/>
      <c r="L60" s="38"/>
      <c r="M60" s="38"/>
      <c r="N60" s="38"/>
      <c r="O60" s="38"/>
      <c r="P60" s="38"/>
      <c r="Q60" s="38"/>
      <c r="R60" s="38"/>
      <c r="S60" s="38"/>
      <c r="T60" s="38"/>
      <c r="U60" s="38"/>
    </row>
    <row r="61" spans="1:22" ht="25.5" customHeight="1" x14ac:dyDescent="0.2">
      <c r="A61"/>
      <c r="B61" s="15" t="s">
        <v>45</v>
      </c>
      <c r="C61" s="7" t="s">
        <v>9</v>
      </c>
      <c r="D61" s="7"/>
      <c r="E61" s="7"/>
      <c r="F61" s="7"/>
      <c r="G61" s="38"/>
      <c r="H61" s="38"/>
      <c r="I61" s="38"/>
      <c r="J61" s="38"/>
      <c r="K61" s="38"/>
      <c r="L61" s="38"/>
      <c r="M61" s="38"/>
      <c r="N61" s="38"/>
      <c r="O61" s="38"/>
      <c r="P61" s="38"/>
      <c r="Q61" s="38"/>
      <c r="R61" s="38"/>
      <c r="S61" s="38"/>
      <c r="T61" s="38"/>
      <c r="U61" s="38"/>
    </row>
    <row r="62" spans="1:22" ht="12.75" customHeight="1" x14ac:dyDescent="0.2">
      <c r="A62"/>
      <c r="B62" s="7"/>
      <c r="C62" s="7"/>
      <c r="D62" s="7"/>
      <c r="E62" s="7"/>
      <c r="F62" s="7"/>
      <c r="G62" s="38"/>
      <c r="H62" s="38"/>
      <c r="I62" s="38"/>
      <c r="J62" s="38"/>
      <c r="K62" s="38"/>
      <c r="L62" s="38"/>
      <c r="M62" s="38"/>
      <c r="N62" s="38"/>
      <c r="O62" s="38"/>
      <c r="P62" s="38"/>
      <c r="Q62" s="38"/>
      <c r="R62" s="38"/>
      <c r="S62" s="38"/>
      <c r="T62" s="38"/>
      <c r="U62" s="38"/>
    </row>
    <row r="63" spans="1:22" ht="12.75" customHeight="1" x14ac:dyDescent="0.2">
      <c r="A63"/>
    </row>
    <row r="64" spans="1:22" x14ac:dyDescent="0.2">
      <c r="A64"/>
      <c r="B64"/>
      <c r="C64"/>
      <c r="D64"/>
      <c r="E64"/>
      <c r="F64"/>
    </row>
    <row r="65" spans="1:21" x14ac:dyDescent="0.2">
      <c r="A65"/>
      <c r="B65"/>
      <c r="C65"/>
      <c r="D65"/>
      <c r="E65"/>
      <c r="F65"/>
      <c r="G65"/>
      <c r="H65"/>
      <c r="M65"/>
      <c r="N65"/>
      <c r="O65"/>
      <c r="P65"/>
      <c r="Q65"/>
      <c r="R65"/>
      <c r="S65"/>
      <c r="T65"/>
      <c r="U65"/>
    </row>
    <row r="66" spans="1:21" x14ac:dyDescent="0.2">
      <c r="A66"/>
      <c r="B66"/>
      <c r="C66"/>
      <c r="D66"/>
      <c r="E66"/>
      <c r="F66"/>
      <c r="G66"/>
      <c r="H66"/>
      <c r="M66"/>
      <c r="N66"/>
      <c r="O66"/>
      <c r="P66"/>
      <c r="Q66"/>
      <c r="R66"/>
      <c r="S66"/>
      <c r="T66"/>
      <c r="U66"/>
    </row>
    <row r="67" spans="1:21" x14ac:dyDescent="0.2">
      <c r="A67"/>
      <c r="B67"/>
      <c r="C67"/>
      <c r="D67"/>
      <c r="E67"/>
      <c r="F67"/>
    </row>
    <row r="68" spans="1:21" x14ac:dyDescent="0.2">
      <c r="A68"/>
      <c r="B68"/>
      <c r="C68"/>
      <c r="D68"/>
      <c r="E68"/>
      <c r="F68"/>
    </row>
    <row r="69" spans="1:21" x14ac:dyDescent="0.2">
      <c r="A69"/>
      <c r="B69"/>
      <c r="C69"/>
      <c r="D69"/>
      <c r="E69"/>
      <c r="F69"/>
    </row>
    <row r="70" spans="1:21" x14ac:dyDescent="0.2">
      <c r="A70"/>
      <c r="B70"/>
      <c r="C70"/>
      <c r="D70"/>
      <c r="E70"/>
      <c r="F70"/>
    </row>
    <row r="71" spans="1:21" x14ac:dyDescent="0.2">
      <c r="A71"/>
      <c r="B71"/>
      <c r="C71"/>
      <c r="D71"/>
      <c r="E71"/>
      <c r="F71"/>
      <c r="G71"/>
      <c r="H71"/>
      <c r="M71"/>
      <c r="N71"/>
      <c r="O71"/>
      <c r="P71"/>
      <c r="Q71"/>
      <c r="R71"/>
      <c r="S71"/>
      <c r="T71"/>
      <c r="U71"/>
    </row>
    <row r="72" spans="1:21" x14ac:dyDescent="0.2">
      <c r="A72"/>
      <c r="B72"/>
      <c r="C72"/>
      <c r="D72"/>
      <c r="E72"/>
      <c r="F72"/>
      <c r="G72"/>
      <c r="H72"/>
      <c r="M72"/>
      <c r="N72"/>
      <c r="O72"/>
      <c r="P72"/>
      <c r="Q72"/>
      <c r="R72"/>
      <c r="S72"/>
      <c r="T72"/>
      <c r="U72"/>
    </row>
    <row r="73" spans="1:21" ht="12.75" customHeight="1" x14ac:dyDescent="0.2">
      <c r="A73"/>
      <c r="B73"/>
      <c r="C73"/>
      <c r="D73"/>
      <c r="E73"/>
      <c r="F73"/>
      <c r="G73"/>
      <c r="H73"/>
      <c r="M73"/>
      <c r="N73"/>
      <c r="O73"/>
      <c r="P73"/>
      <c r="Q73"/>
      <c r="R73"/>
      <c r="S73"/>
      <c r="T73"/>
      <c r="U73"/>
    </row>
    <row r="74" spans="1:21" x14ac:dyDescent="0.2">
      <c r="A74"/>
      <c r="B74"/>
      <c r="C74"/>
      <c r="D74"/>
      <c r="E74"/>
      <c r="F74"/>
      <c r="G74"/>
      <c r="H74"/>
      <c r="M74"/>
      <c r="N74"/>
      <c r="O74"/>
      <c r="P74"/>
      <c r="Q74"/>
      <c r="R74"/>
      <c r="S74"/>
      <c r="T74"/>
      <c r="U74"/>
    </row>
    <row r="75" spans="1:21" x14ac:dyDescent="0.2">
      <c r="A75"/>
      <c r="B75"/>
      <c r="C75"/>
      <c r="D75"/>
      <c r="E75"/>
      <c r="F75"/>
      <c r="G75"/>
      <c r="H75"/>
      <c r="M75"/>
      <c r="N75"/>
      <c r="O75"/>
      <c r="P75"/>
      <c r="Q75"/>
      <c r="R75"/>
      <c r="S75"/>
      <c r="T75"/>
      <c r="U75"/>
    </row>
    <row r="76" spans="1:21" x14ac:dyDescent="0.2">
      <c r="A76"/>
      <c r="B76"/>
      <c r="C76"/>
      <c r="D76"/>
      <c r="E76"/>
      <c r="F76"/>
      <c r="G76"/>
      <c r="H76"/>
      <c r="M76"/>
      <c r="N76"/>
      <c r="O76"/>
      <c r="P76"/>
      <c r="Q76"/>
      <c r="R76"/>
      <c r="S76"/>
      <c r="T76"/>
      <c r="U76"/>
    </row>
    <row r="77" spans="1:21" x14ac:dyDescent="0.2">
      <c r="A77"/>
      <c r="B77"/>
      <c r="C77"/>
      <c r="D77"/>
      <c r="E77"/>
      <c r="F77"/>
      <c r="G77"/>
      <c r="H77"/>
      <c r="M77"/>
      <c r="N77"/>
      <c r="O77"/>
      <c r="P77"/>
      <c r="Q77"/>
      <c r="R77"/>
      <c r="S77"/>
      <c r="T77"/>
      <c r="U77"/>
    </row>
    <row r="78" spans="1:21" x14ac:dyDescent="0.2">
      <c r="A78"/>
      <c r="B78"/>
      <c r="C78"/>
      <c r="D78"/>
      <c r="E78"/>
      <c r="F78"/>
      <c r="G78"/>
      <c r="H78"/>
      <c r="M78"/>
      <c r="N78"/>
      <c r="O78"/>
      <c r="P78"/>
      <c r="Q78"/>
      <c r="R78"/>
      <c r="S78"/>
      <c r="T78"/>
      <c r="U78"/>
    </row>
    <row r="79" spans="1:21" x14ac:dyDescent="0.2">
      <c r="A79"/>
      <c r="B79"/>
      <c r="C79"/>
      <c r="D79"/>
      <c r="E79"/>
      <c r="F79"/>
      <c r="G79"/>
      <c r="H79"/>
      <c r="M79"/>
      <c r="N79"/>
      <c r="O79"/>
      <c r="P79"/>
      <c r="Q79"/>
      <c r="R79"/>
      <c r="S79"/>
      <c r="T79"/>
      <c r="U79"/>
    </row>
    <row r="80" spans="1:21" x14ac:dyDescent="0.2">
      <c r="A80"/>
      <c r="B80"/>
      <c r="C80"/>
      <c r="D80"/>
      <c r="E80"/>
      <c r="F80"/>
      <c r="G80"/>
      <c r="H80"/>
      <c r="M80"/>
      <c r="N80"/>
      <c r="O80"/>
      <c r="P80"/>
      <c r="Q80"/>
      <c r="R80"/>
      <c r="S80"/>
      <c r="T80"/>
      <c r="U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spans="1:21" x14ac:dyDescent="0.2">
      <c r="A97"/>
      <c r="B97"/>
      <c r="C97"/>
      <c r="D97"/>
      <c r="E97"/>
      <c r="F97"/>
      <c r="G97"/>
      <c r="H97"/>
      <c r="M97"/>
      <c r="N97"/>
      <c r="O97"/>
      <c r="P97"/>
      <c r="Q97"/>
      <c r="R97"/>
      <c r="S97"/>
      <c r="T97"/>
      <c r="U97"/>
    </row>
    <row r="98" spans="1:21" x14ac:dyDescent="0.2">
      <c r="A98"/>
      <c r="B98"/>
      <c r="C98"/>
      <c r="D98"/>
      <c r="E98"/>
      <c r="F98"/>
      <c r="G98"/>
      <c r="H98"/>
      <c r="M98"/>
      <c r="N98"/>
      <c r="O98"/>
      <c r="P98"/>
      <c r="Q98"/>
      <c r="R98"/>
      <c r="S98"/>
      <c r="T98"/>
      <c r="U98"/>
    </row>
    <row r="99" spans="1:21" x14ac:dyDescent="0.2">
      <c r="A99"/>
      <c r="B99"/>
      <c r="C99"/>
      <c r="D99"/>
      <c r="E99"/>
      <c r="F99"/>
      <c r="G99"/>
      <c r="H99"/>
      <c r="M99"/>
      <c r="N99"/>
      <c r="O99"/>
      <c r="P99"/>
      <c r="Q99"/>
      <c r="R99"/>
      <c r="S99"/>
      <c r="T99"/>
      <c r="U99"/>
    </row>
    <row r="100" spans="1:21" x14ac:dyDescent="0.2">
      <c r="A100"/>
      <c r="B100"/>
      <c r="C100"/>
      <c r="D100"/>
      <c r="E100"/>
      <c r="F100"/>
      <c r="G100"/>
      <c r="H100"/>
      <c r="M100"/>
      <c r="N100"/>
      <c r="O100"/>
      <c r="P100"/>
      <c r="Q100"/>
      <c r="R100"/>
      <c r="S100"/>
      <c r="T100"/>
      <c r="U100"/>
    </row>
    <row r="101" spans="1:21" x14ac:dyDescent="0.2">
      <c r="A101"/>
      <c r="B101"/>
      <c r="C101"/>
      <c r="D101"/>
      <c r="E101"/>
      <c r="F101"/>
      <c r="G101"/>
      <c r="H101"/>
      <c r="M101"/>
      <c r="N101"/>
      <c r="O101"/>
      <c r="P101"/>
      <c r="Q101"/>
      <c r="R101"/>
      <c r="S101"/>
      <c r="T101"/>
      <c r="U101"/>
    </row>
    <row r="102" spans="1:21" x14ac:dyDescent="0.2">
      <c r="A102"/>
      <c r="B102"/>
      <c r="C102"/>
      <c r="D102"/>
      <c r="E102"/>
      <c r="F102"/>
      <c r="G102"/>
      <c r="H102"/>
      <c r="M102"/>
      <c r="N102"/>
      <c r="O102"/>
      <c r="P102"/>
      <c r="Q102"/>
      <c r="R102"/>
      <c r="S102"/>
      <c r="T102"/>
      <c r="U102"/>
    </row>
    <row r="103" spans="1:21" x14ac:dyDescent="0.2">
      <c r="A103"/>
      <c r="B103"/>
      <c r="C103"/>
      <c r="D103"/>
      <c r="E103"/>
      <c r="F103"/>
      <c r="G103"/>
      <c r="H103"/>
      <c r="M103"/>
      <c r="N103"/>
      <c r="O103"/>
      <c r="P103"/>
      <c r="Q103"/>
      <c r="R103"/>
      <c r="S103"/>
      <c r="T103"/>
      <c r="U103"/>
    </row>
    <row r="104" spans="1:21" x14ac:dyDescent="0.2">
      <c r="A104"/>
      <c r="B104"/>
      <c r="C104"/>
      <c r="D104"/>
      <c r="E104"/>
      <c r="F104"/>
      <c r="G104"/>
      <c r="H104"/>
      <c r="M104"/>
      <c r="N104"/>
      <c r="O104"/>
      <c r="P104"/>
      <c r="Q104"/>
      <c r="R104"/>
      <c r="S104"/>
      <c r="T104"/>
      <c r="U104"/>
    </row>
    <row r="105" spans="1:21" x14ac:dyDescent="0.2">
      <c r="A105"/>
      <c r="B105"/>
      <c r="C105"/>
      <c r="D105"/>
      <c r="E105"/>
      <c r="F105"/>
      <c r="G105"/>
      <c r="H105"/>
      <c r="M105"/>
      <c r="N105"/>
      <c r="O105"/>
      <c r="P105"/>
      <c r="Q105"/>
      <c r="R105"/>
      <c r="S105"/>
      <c r="T105"/>
      <c r="U105"/>
    </row>
    <row r="106" spans="1:21" x14ac:dyDescent="0.2">
      <c r="A106"/>
      <c r="B106"/>
      <c r="C106"/>
      <c r="D106"/>
      <c r="E106"/>
      <c r="F106"/>
      <c r="G106"/>
      <c r="H106"/>
      <c r="M106"/>
      <c r="N106"/>
      <c r="O106"/>
      <c r="P106"/>
      <c r="Q106"/>
      <c r="R106"/>
      <c r="S106"/>
      <c r="T106"/>
      <c r="U106"/>
    </row>
    <row r="107" spans="1:21" x14ac:dyDescent="0.2">
      <c r="A107"/>
      <c r="B107"/>
      <c r="C107"/>
      <c r="D107"/>
      <c r="E107"/>
      <c r="F107"/>
      <c r="G107"/>
      <c r="H107"/>
      <c r="M107"/>
      <c r="N107"/>
      <c r="O107"/>
      <c r="P107"/>
      <c r="Q107"/>
      <c r="R107"/>
      <c r="S107"/>
    </row>
    <row r="108" spans="1:21" x14ac:dyDescent="0.2">
      <c r="A108"/>
      <c r="B108"/>
      <c r="C108"/>
      <c r="D108"/>
      <c r="E108"/>
      <c r="F108"/>
      <c r="G108"/>
      <c r="H108"/>
      <c r="M108"/>
      <c r="N108"/>
      <c r="O108"/>
      <c r="P108"/>
      <c r="Q108"/>
      <c r="R108"/>
      <c r="S108"/>
    </row>
    <row r="109" spans="1:21" x14ac:dyDescent="0.2">
      <c r="A109"/>
      <c r="B109"/>
      <c r="C109"/>
      <c r="D109"/>
      <c r="E109"/>
      <c r="F109"/>
      <c r="G109"/>
      <c r="H109"/>
      <c r="M109"/>
      <c r="N109"/>
      <c r="O109"/>
      <c r="P109"/>
      <c r="Q109"/>
      <c r="R109"/>
      <c r="S109"/>
    </row>
    <row r="110" spans="1:21" x14ac:dyDescent="0.2">
      <c r="A110"/>
      <c r="B110"/>
      <c r="C110"/>
      <c r="D110"/>
      <c r="E110"/>
      <c r="F110"/>
      <c r="G110"/>
      <c r="H110"/>
      <c r="M110"/>
      <c r="N110"/>
      <c r="O110"/>
      <c r="P110"/>
      <c r="Q110"/>
      <c r="R110"/>
      <c r="S110"/>
    </row>
    <row r="111" spans="1:21" x14ac:dyDescent="0.2">
      <c r="A111"/>
      <c r="B111"/>
      <c r="C111"/>
      <c r="D111"/>
      <c r="E111"/>
      <c r="F111"/>
      <c r="G111"/>
      <c r="H111"/>
      <c r="M111"/>
      <c r="N111"/>
      <c r="O111"/>
      <c r="P111"/>
      <c r="Q111"/>
      <c r="R111"/>
      <c r="S111"/>
    </row>
    <row r="112" spans="1:21" x14ac:dyDescent="0.2">
      <c r="A112"/>
      <c r="B112"/>
      <c r="C112"/>
      <c r="D112"/>
      <c r="E112"/>
      <c r="F112"/>
      <c r="G112"/>
      <c r="H112"/>
      <c r="M112"/>
      <c r="N112"/>
      <c r="O112"/>
      <c r="P112"/>
      <c r="Q112"/>
      <c r="R112"/>
      <c r="S112"/>
    </row>
    <row r="113" spans="1:19" x14ac:dyDescent="0.2">
      <c r="A113"/>
      <c r="B113"/>
      <c r="C113"/>
      <c r="D113"/>
      <c r="E113"/>
      <c r="F113"/>
      <c r="G113"/>
      <c r="H113"/>
      <c r="M113"/>
      <c r="N113"/>
      <c r="O113"/>
      <c r="P113"/>
      <c r="Q113"/>
      <c r="R113"/>
      <c r="S113"/>
    </row>
    <row r="114" spans="1:19" x14ac:dyDescent="0.2">
      <c r="A114"/>
      <c r="B114"/>
      <c r="C114"/>
      <c r="D114"/>
      <c r="E114"/>
      <c r="F114"/>
      <c r="G114"/>
      <c r="H114"/>
      <c r="M114"/>
      <c r="N114"/>
      <c r="O114"/>
      <c r="P114"/>
      <c r="Q114"/>
      <c r="R114"/>
      <c r="S114"/>
    </row>
    <row r="115" spans="1:19" x14ac:dyDescent="0.2">
      <c r="A115"/>
      <c r="B115"/>
      <c r="C115"/>
      <c r="D115"/>
      <c r="E115"/>
      <c r="F115"/>
      <c r="G115"/>
      <c r="H115"/>
      <c r="M115"/>
      <c r="N115"/>
      <c r="O115"/>
      <c r="P115"/>
      <c r="Q115"/>
      <c r="R115"/>
      <c r="S115"/>
    </row>
    <row r="116" spans="1:19" x14ac:dyDescent="0.2">
      <c r="A116"/>
      <c r="B116"/>
      <c r="C116"/>
      <c r="D116"/>
      <c r="E116"/>
      <c r="F116"/>
      <c r="G116"/>
      <c r="H116"/>
      <c r="M116"/>
      <c r="N116"/>
      <c r="O116"/>
      <c r="P116"/>
      <c r="Q116"/>
      <c r="R116"/>
      <c r="S116"/>
    </row>
    <row r="117" spans="1:19" x14ac:dyDescent="0.2">
      <c r="A117"/>
      <c r="B117"/>
      <c r="C117"/>
      <c r="D117"/>
      <c r="E117"/>
      <c r="F117"/>
      <c r="G117"/>
      <c r="H117"/>
      <c r="M117"/>
      <c r="N117"/>
      <c r="O117"/>
      <c r="P117"/>
      <c r="Q117"/>
      <c r="R117"/>
      <c r="S117"/>
    </row>
    <row r="118" spans="1:19" x14ac:dyDescent="0.2">
      <c r="A118"/>
      <c r="B118"/>
      <c r="C118"/>
      <c r="D118"/>
      <c r="E118"/>
      <c r="F118"/>
      <c r="G118"/>
      <c r="H118"/>
      <c r="M118"/>
      <c r="N118"/>
      <c r="O118"/>
      <c r="P118"/>
      <c r="Q118"/>
      <c r="R118"/>
      <c r="S118"/>
    </row>
    <row r="119" spans="1:19" x14ac:dyDescent="0.2">
      <c r="A119"/>
      <c r="B119"/>
      <c r="C119"/>
      <c r="D119"/>
      <c r="E119"/>
      <c r="F119"/>
      <c r="G119"/>
      <c r="H119"/>
      <c r="M119"/>
      <c r="N119"/>
      <c r="O119"/>
      <c r="P119"/>
      <c r="Q119"/>
      <c r="R119"/>
      <c r="S119"/>
    </row>
    <row r="120" spans="1:19" x14ac:dyDescent="0.2">
      <c r="A120"/>
      <c r="B120"/>
      <c r="C120"/>
      <c r="D120"/>
      <c r="E120"/>
      <c r="F120"/>
      <c r="G120"/>
      <c r="H120"/>
      <c r="M120"/>
      <c r="N120"/>
      <c r="O120"/>
      <c r="P120"/>
      <c r="Q120"/>
      <c r="R120"/>
      <c r="S120"/>
    </row>
    <row r="121" spans="1:19" x14ac:dyDescent="0.2">
      <c r="A121"/>
      <c r="B121"/>
      <c r="C121"/>
      <c r="D121"/>
      <c r="E121"/>
      <c r="F121"/>
      <c r="G121"/>
      <c r="H121"/>
      <c r="M121"/>
      <c r="N121"/>
      <c r="O121"/>
      <c r="P121"/>
      <c r="Q121"/>
      <c r="R121"/>
      <c r="S121"/>
    </row>
    <row r="122" spans="1:19" x14ac:dyDescent="0.2">
      <c r="A122"/>
      <c r="B122"/>
      <c r="C122"/>
      <c r="D122"/>
      <c r="E122"/>
      <c r="F122"/>
      <c r="G122"/>
      <c r="H122"/>
      <c r="M122"/>
      <c r="N122"/>
      <c r="O122"/>
      <c r="P122"/>
      <c r="Q122"/>
      <c r="R122"/>
      <c r="S122"/>
    </row>
    <row r="123" spans="1:19" x14ac:dyDescent="0.2">
      <c r="A123"/>
      <c r="B123"/>
      <c r="C123"/>
      <c r="D123"/>
      <c r="E123"/>
      <c r="F123"/>
      <c r="G123"/>
      <c r="H123"/>
      <c r="M123"/>
      <c r="N123"/>
      <c r="O123"/>
      <c r="P123"/>
      <c r="Q123"/>
      <c r="R123"/>
      <c r="S123"/>
    </row>
    <row r="124" spans="1:19" x14ac:dyDescent="0.2">
      <c r="A124"/>
      <c r="B124"/>
      <c r="C124"/>
      <c r="D124"/>
      <c r="E124"/>
      <c r="F124"/>
      <c r="G124"/>
      <c r="H124"/>
      <c r="M124"/>
      <c r="N124"/>
      <c r="O124"/>
      <c r="P124"/>
      <c r="Q124"/>
      <c r="R124"/>
      <c r="S124"/>
    </row>
    <row r="125" spans="1:19" x14ac:dyDescent="0.2">
      <c r="A125"/>
      <c r="B125"/>
      <c r="C125"/>
      <c r="D125"/>
      <c r="E125"/>
      <c r="F125"/>
      <c r="G125"/>
      <c r="H125"/>
      <c r="M125"/>
      <c r="N125"/>
      <c r="O125"/>
      <c r="P125"/>
      <c r="Q125"/>
      <c r="R125"/>
      <c r="S125"/>
    </row>
    <row r="126" spans="1:19" x14ac:dyDescent="0.2">
      <c r="A126"/>
      <c r="B126"/>
      <c r="C126"/>
      <c r="D126"/>
      <c r="E126"/>
      <c r="F126"/>
      <c r="G126"/>
      <c r="H126"/>
      <c r="M126"/>
      <c r="N126"/>
      <c r="O126"/>
      <c r="P126"/>
      <c r="Q126"/>
      <c r="R126"/>
      <c r="S126"/>
    </row>
    <row r="127" spans="1:19" x14ac:dyDescent="0.2">
      <c r="A127"/>
      <c r="B127"/>
      <c r="C127"/>
      <c r="D127"/>
      <c r="E127"/>
      <c r="F127"/>
      <c r="G127"/>
      <c r="H127"/>
      <c r="M127"/>
      <c r="N127"/>
      <c r="O127"/>
      <c r="P127"/>
      <c r="Q127"/>
      <c r="R127"/>
      <c r="S127"/>
    </row>
    <row r="128" spans="1:19" x14ac:dyDescent="0.2">
      <c r="A128"/>
      <c r="B128"/>
      <c r="C128"/>
      <c r="D128"/>
      <c r="E128"/>
      <c r="F128"/>
      <c r="G128"/>
      <c r="H128"/>
      <c r="M128"/>
      <c r="N128"/>
      <c r="O128"/>
      <c r="P128"/>
      <c r="Q128"/>
      <c r="R128"/>
      <c r="S128"/>
    </row>
    <row r="129" spans="1:19" x14ac:dyDescent="0.2">
      <c r="A129"/>
      <c r="B129"/>
      <c r="C129"/>
      <c r="D129"/>
      <c r="E129"/>
      <c r="F129"/>
      <c r="G129"/>
      <c r="H129"/>
      <c r="M129"/>
      <c r="N129"/>
      <c r="O129"/>
      <c r="P129"/>
      <c r="Q129"/>
      <c r="R129"/>
      <c r="S129"/>
    </row>
    <row r="130" spans="1:19" x14ac:dyDescent="0.2">
      <c r="A130"/>
      <c r="B130"/>
      <c r="C130"/>
      <c r="D130"/>
      <c r="E130"/>
      <c r="F130"/>
      <c r="G130"/>
      <c r="H130"/>
      <c r="M130"/>
      <c r="N130"/>
      <c r="O130"/>
      <c r="P130"/>
      <c r="Q130"/>
      <c r="R130"/>
      <c r="S130"/>
    </row>
    <row r="131" spans="1:19" x14ac:dyDescent="0.2">
      <c r="A131"/>
      <c r="B131"/>
      <c r="C131"/>
      <c r="D131"/>
      <c r="E131"/>
      <c r="F131"/>
      <c r="G131"/>
      <c r="H131"/>
      <c r="M131"/>
      <c r="N131"/>
      <c r="O131"/>
      <c r="P131"/>
      <c r="Q131"/>
      <c r="R131"/>
      <c r="S131"/>
    </row>
    <row r="132" spans="1:19" x14ac:dyDescent="0.2">
      <c r="A132"/>
      <c r="B132"/>
      <c r="C132"/>
      <c r="D132"/>
      <c r="E132"/>
      <c r="F132"/>
      <c r="G132"/>
      <c r="H132"/>
      <c r="M132"/>
      <c r="N132"/>
      <c r="O132"/>
      <c r="P132"/>
      <c r="Q132"/>
      <c r="R132"/>
      <c r="S132"/>
    </row>
    <row r="133" spans="1:19" x14ac:dyDescent="0.2">
      <c r="A133"/>
      <c r="B133"/>
      <c r="C133"/>
      <c r="D133"/>
      <c r="E133"/>
      <c r="F133"/>
      <c r="G133"/>
      <c r="H133"/>
      <c r="M133"/>
      <c r="N133"/>
      <c r="O133"/>
      <c r="P133"/>
      <c r="Q133"/>
      <c r="R133"/>
      <c r="S133"/>
    </row>
    <row r="134" spans="1:19" x14ac:dyDescent="0.2">
      <c r="A134"/>
      <c r="B134"/>
      <c r="C134"/>
      <c r="D134"/>
      <c r="E134"/>
      <c r="F134"/>
      <c r="G134"/>
      <c r="H134"/>
      <c r="M134"/>
      <c r="N134"/>
      <c r="O134"/>
      <c r="P134"/>
      <c r="Q134"/>
      <c r="R134"/>
      <c r="S134"/>
    </row>
    <row r="135" spans="1:19" x14ac:dyDescent="0.2">
      <c r="A135"/>
      <c r="B135"/>
      <c r="C135"/>
      <c r="D135"/>
      <c r="E135"/>
      <c r="F135"/>
      <c r="G135"/>
      <c r="H135"/>
      <c r="M135"/>
      <c r="N135"/>
      <c r="O135"/>
      <c r="P135"/>
      <c r="Q135"/>
      <c r="R135"/>
      <c r="S135"/>
    </row>
    <row r="136" spans="1:19" x14ac:dyDescent="0.2">
      <c r="A136"/>
      <c r="B136"/>
      <c r="C136"/>
      <c r="D136"/>
      <c r="E136"/>
      <c r="F136"/>
      <c r="G136"/>
      <c r="H136"/>
    </row>
    <row r="137" spans="1:19" x14ac:dyDescent="0.2">
      <c r="A137"/>
      <c r="B137"/>
      <c r="C137"/>
      <c r="D137"/>
      <c r="E137"/>
      <c r="F137"/>
      <c r="G137"/>
      <c r="H137"/>
    </row>
    <row r="138" spans="1:19" x14ac:dyDescent="0.2">
      <c r="A138"/>
      <c r="B138"/>
      <c r="C138"/>
      <c r="D138"/>
      <c r="E138"/>
      <c r="F138"/>
      <c r="G138"/>
      <c r="H138"/>
    </row>
    <row r="139" spans="1:19" x14ac:dyDescent="0.2">
      <c r="A139"/>
      <c r="B139"/>
      <c r="C139"/>
      <c r="D139"/>
      <c r="E139"/>
      <c r="F139"/>
      <c r="G139"/>
      <c r="H139"/>
    </row>
    <row r="140" spans="1:19" x14ac:dyDescent="0.2">
      <c r="A140"/>
      <c r="B140"/>
      <c r="C140"/>
      <c r="D140"/>
      <c r="E140"/>
      <c r="F140"/>
      <c r="G140"/>
      <c r="H140"/>
    </row>
    <row r="141" spans="1:19" x14ac:dyDescent="0.2">
      <c r="A141"/>
      <c r="B141"/>
      <c r="C141"/>
      <c r="D141"/>
      <c r="E141"/>
      <c r="F141"/>
      <c r="G141"/>
      <c r="H141"/>
    </row>
    <row r="142" spans="1:19" x14ac:dyDescent="0.2">
      <c r="A142"/>
      <c r="B142"/>
      <c r="C142"/>
      <c r="D142"/>
      <c r="E142"/>
      <c r="F142"/>
      <c r="G142"/>
      <c r="H142"/>
    </row>
    <row r="143" spans="1:19" x14ac:dyDescent="0.2">
      <c r="A143"/>
      <c r="B143"/>
      <c r="C143"/>
      <c r="D143"/>
      <c r="E143"/>
      <c r="F143"/>
      <c r="G143"/>
      <c r="H143"/>
    </row>
    <row r="144" spans="1:19" x14ac:dyDescent="0.2">
      <c r="A144"/>
      <c r="B144"/>
      <c r="C144"/>
      <c r="D144"/>
      <c r="E144"/>
      <c r="F144"/>
      <c r="G144"/>
      <c r="H144"/>
    </row>
    <row r="145" spans="1:8" x14ac:dyDescent="0.2">
      <c r="A145"/>
      <c r="B145"/>
      <c r="C145"/>
      <c r="D145"/>
      <c r="E145"/>
      <c r="F145"/>
      <c r="G145"/>
      <c r="H145"/>
    </row>
    <row r="146" spans="1:8" x14ac:dyDescent="0.2">
      <c r="A146"/>
      <c r="B146"/>
      <c r="C146"/>
      <c r="D146"/>
      <c r="E146"/>
      <c r="F146"/>
      <c r="G146"/>
      <c r="H146"/>
    </row>
    <row r="147" spans="1:8" x14ac:dyDescent="0.2">
      <c r="A147"/>
      <c r="B147"/>
      <c r="C147"/>
      <c r="D147"/>
      <c r="E147"/>
      <c r="F147"/>
      <c r="G147"/>
      <c r="H147"/>
    </row>
    <row r="148" spans="1:8" x14ac:dyDescent="0.2">
      <c r="A148"/>
      <c r="B148"/>
      <c r="C148"/>
      <c r="D148"/>
      <c r="E148"/>
      <c r="F148"/>
      <c r="G148"/>
      <c r="H148"/>
    </row>
    <row r="149" spans="1:8" x14ac:dyDescent="0.2">
      <c r="A149"/>
      <c r="B149"/>
      <c r="C149"/>
      <c r="D149"/>
      <c r="E149"/>
      <c r="F149"/>
      <c r="G149"/>
      <c r="H149"/>
    </row>
    <row r="150" spans="1:8" x14ac:dyDescent="0.2">
      <c r="A150"/>
      <c r="B150"/>
      <c r="C150"/>
      <c r="D150"/>
      <c r="E150"/>
      <c r="F150"/>
      <c r="G150"/>
      <c r="H150"/>
    </row>
    <row r="151" spans="1:8" x14ac:dyDescent="0.2">
      <c r="A151"/>
      <c r="B151"/>
      <c r="C151"/>
      <c r="D151"/>
      <c r="E151"/>
      <c r="F151"/>
      <c r="G151"/>
      <c r="H151"/>
    </row>
    <row r="152" spans="1:8" x14ac:dyDescent="0.2">
      <c r="A152"/>
      <c r="B152"/>
      <c r="C152"/>
      <c r="D152"/>
      <c r="E152"/>
      <c r="F152"/>
      <c r="G152"/>
      <c r="H152"/>
    </row>
    <row r="153" spans="1:8" x14ac:dyDescent="0.2">
      <c r="A153"/>
      <c r="B153"/>
      <c r="C153"/>
      <c r="D153"/>
      <c r="E153"/>
      <c r="F153"/>
      <c r="G153"/>
      <c r="H153"/>
    </row>
    <row r="154" spans="1:8" x14ac:dyDescent="0.2">
      <c r="A154"/>
      <c r="B154"/>
      <c r="C154"/>
      <c r="D154"/>
      <c r="E154"/>
      <c r="F154"/>
      <c r="G154"/>
      <c r="H154"/>
    </row>
    <row r="155" spans="1:8" x14ac:dyDescent="0.2">
      <c r="A155"/>
      <c r="B155"/>
      <c r="C155"/>
      <c r="D155"/>
      <c r="E155"/>
      <c r="F155"/>
      <c r="G155"/>
      <c r="H155"/>
    </row>
    <row r="156" spans="1:8" x14ac:dyDescent="0.2">
      <c r="A156"/>
      <c r="B156"/>
      <c r="C156"/>
      <c r="D156"/>
      <c r="E156"/>
      <c r="F156"/>
      <c r="G156"/>
      <c r="H156"/>
    </row>
    <row r="157" spans="1:8" x14ac:dyDescent="0.2">
      <c r="A157"/>
      <c r="B157"/>
      <c r="C157"/>
      <c r="D157"/>
      <c r="E157"/>
      <c r="F157"/>
      <c r="G157"/>
      <c r="H157"/>
    </row>
    <row r="158" spans="1:8" x14ac:dyDescent="0.2">
      <c r="A158"/>
      <c r="B158"/>
      <c r="C158"/>
      <c r="D158"/>
      <c r="E158"/>
      <c r="F158"/>
      <c r="G158"/>
      <c r="H158"/>
    </row>
  </sheetData>
  <mergeCells count="5">
    <mergeCell ref="G59:U62"/>
    <mergeCell ref="H6:I6"/>
    <mergeCell ref="F4:G4"/>
    <mergeCell ref="F5:G5"/>
    <mergeCell ref="F6:G6"/>
  </mergeCells>
  <phoneticPr fontId="1" type="noConversion"/>
  <conditionalFormatting sqref="B12:U43">
    <cfRule type="cellIs" dxfId="1" priority="5" operator="between">
      <formula>B$9+B$11</formula>
      <formula>B$9+B$10</formula>
    </cfRule>
  </conditionalFormatting>
  <conditionalFormatting sqref="B56:U56">
    <cfRule type="cellIs" dxfId="0" priority="1" operator="lessThan">
      <formula>1.33</formula>
    </cfRule>
  </conditionalFormatting>
  <pageMargins left="0.75" right="0.75" top="1" bottom="1" header="0.5" footer="0.5"/>
  <pageSetup scale="44" fitToHeight="0" orientation="landscape" r:id="rId1"/>
  <headerFooter alignWithMargins="0"/>
  <colBreaks count="1" manualBreakCount="1">
    <brk id="10" max="6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1A4464CD-663B-4089-A93C-9F1FAAE49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Lab SPC Sheet</vt:lpstr>
      <vt:lpstr>'Lab SPC Sheet'!Feature</vt:lpstr>
      <vt:lpstr>'Lab SPC Sheet'!Print_Area</vt:lpstr>
      <vt:lpstr>'Lab SPC Sheet'!STD</vt:lpstr>
    </vt:vector>
  </TitlesOfParts>
  <Company>IHI Turbo America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Blank_Lot_CMM_Measurements D</dc:title>
  <dc:creator>hermannm and QI Macros</dc:creator>
  <dc:description>Charts created with QI Macros for Excel_x000d_
www.qimacros.com</dc:description>
  <cp:lastModifiedBy>Chad Watton</cp:lastModifiedBy>
  <cp:lastPrinted>2023-01-21T04:12:58Z</cp:lastPrinted>
  <dcterms:created xsi:type="dcterms:W3CDTF">2012-10-24T17:39:44Z</dcterms:created>
  <dcterms:modified xsi:type="dcterms:W3CDTF">2024-04-19T12:23:33Z</dcterms:modified>
</cp:coreProperties>
</file>